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-ADMIN\Acts-Leg-Dept 0135\COVID - Business Relief Program\Extension YBRP Mar. 2021\"/>
    </mc:Choice>
  </mc:AlternateContent>
  <workbookProtection workbookPassword="CDD8" lockStructure="1"/>
  <bookViews>
    <workbookView xWindow="0" yWindow="0" windowWidth="28800" windowHeight="12300" firstSheet="1" activeTab="1"/>
  </bookViews>
  <sheets>
    <sheet name="LIST" sheetId="6" state="hidden" r:id="rId1"/>
    <sheet name="Aug to Nov" sheetId="1" r:id="rId2"/>
    <sheet name="Oct to Jan" sheetId="2" r:id="rId3"/>
    <sheet name="Dec to Mar" sheetId="4" r:id="rId4"/>
    <sheet name="Feb &amp; Mar" sheetId="5" r:id="rId5"/>
    <sheet name="Summary" sheetId="7" state="hidden" r:id="rId6"/>
  </sheets>
  <definedNames>
    <definedName name="_xlnm.Print_Area" localSheetId="1">'Aug to Nov'!$A$1:$K$121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G4" i="2"/>
  <c r="G4" i="4" s="1"/>
  <c r="A4" i="2"/>
  <c r="B84" i="4"/>
  <c r="B2" i="2" l="1"/>
  <c r="B2" i="4" s="1"/>
  <c r="B2" i="5" s="1"/>
  <c r="A1" i="5"/>
  <c r="G3" i="4"/>
  <c r="A3" i="4"/>
  <c r="A3" i="5" s="1"/>
  <c r="B1" i="4"/>
  <c r="B1" i="5" s="1"/>
  <c r="G3" i="2"/>
  <c r="A3" i="2"/>
  <c r="I39" i="7" l="1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I38" i="7"/>
  <c r="H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G38" i="7"/>
  <c r="F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38" i="7"/>
  <c r="J38" i="7" l="1"/>
  <c r="J49" i="7"/>
  <c r="J45" i="7"/>
  <c r="J41" i="7"/>
  <c r="J52" i="7"/>
  <c r="J48" i="7"/>
  <c r="J44" i="7"/>
  <c r="J40" i="7"/>
  <c r="J51" i="7"/>
  <c r="J47" i="7"/>
  <c r="J43" i="7"/>
  <c r="J39" i="7"/>
  <c r="J50" i="7"/>
  <c r="J46" i="7"/>
  <c r="J42" i="7"/>
  <c r="A67" i="2"/>
  <c r="D67" i="2" s="1"/>
  <c r="G67" i="2" s="1"/>
  <c r="J67" i="2" s="1"/>
  <c r="J67" i="1"/>
  <c r="G67" i="1"/>
  <c r="D67" i="1"/>
  <c r="E88" i="5" l="1"/>
  <c r="B88" i="5"/>
  <c r="K88" i="4"/>
  <c r="H88" i="4"/>
  <c r="E88" i="4"/>
  <c r="B88" i="4"/>
  <c r="A54" i="2"/>
  <c r="D54" i="2" s="1"/>
  <c r="G54" i="2" s="1"/>
  <c r="J54" i="2" s="1"/>
  <c r="A55" i="2"/>
  <c r="A55" i="4" s="1"/>
  <c r="D55" i="4" s="1"/>
  <c r="G55" i="4" s="1"/>
  <c r="J55" i="4" s="1"/>
  <c r="A55" i="5" s="1"/>
  <c r="D55" i="5" s="1"/>
  <c r="A56" i="2"/>
  <c r="A56" i="4" s="1"/>
  <c r="D56" i="4" s="1"/>
  <c r="G56" i="4" s="1"/>
  <c r="J56" i="4" s="1"/>
  <c r="A56" i="5" s="1"/>
  <c r="D56" i="5" s="1"/>
  <c r="A57" i="2"/>
  <c r="A57" i="4" s="1"/>
  <c r="D57" i="4" s="1"/>
  <c r="G57" i="4" s="1"/>
  <c r="J57" i="4" s="1"/>
  <c r="A57" i="5" s="1"/>
  <c r="D57" i="5" s="1"/>
  <c r="A58" i="2"/>
  <c r="D58" i="2" s="1"/>
  <c r="G58" i="2" s="1"/>
  <c r="J58" i="2" s="1"/>
  <c r="A59" i="2"/>
  <c r="A59" i="4" s="1"/>
  <c r="D59" i="4" s="1"/>
  <c r="G59" i="4" s="1"/>
  <c r="J59" i="4" s="1"/>
  <c r="A59" i="5" s="1"/>
  <c r="D59" i="5" s="1"/>
  <c r="A60" i="2"/>
  <c r="D60" i="2" s="1"/>
  <c r="G60" i="2" s="1"/>
  <c r="J60" i="2" s="1"/>
  <c r="A61" i="2"/>
  <c r="D61" i="2" s="1"/>
  <c r="G61" i="2" s="1"/>
  <c r="J61" i="2" s="1"/>
  <c r="A62" i="2"/>
  <c r="A62" i="4" s="1"/>
  <c r="D62" i="4" s="1"/>
  <c r="G62" i="4" s="1"/>
  <c r="J62" i="4" s="1"/>
  <c r="A62" i="5" s="1"/>
  <c r="D62" i="5" s="1"/>
  <c r="A63" i="2"/>
  <c r="A63" i="4" s="1"/>
  <c r="D63" i="4" s="1"/>
  <c r="G63" i="4" s="1"/>
  <c r="J63" i="4" s="1"/>
  <c r="A63" i="5" s="1"/>
  <c r="D63" i="5" s="1"/>
  <c r="A64" i="2"/>
  <c r="D64" i="2" s="1"/>
  <c r="G64" i="2" s="1"/>
  <c r="J64" i="2" s="1"/>
  <c r="A65" i="2"/>
  <c r="D65" i="2" s="1"/>
  <c r="G65" i="2" s="1"/>
  <c r="J65" i="2" s="1"/>
  <c r="A66" i="2"/>
  <c r="A66" i="4" s="1"/>
  <c r="D66" i="4" s="1"/>
  <c r="G66" i="4" s="1"/>
  <c r="J66" i="4" s="1"/>
  <c r="A66" i="5" s="1"/>
  <c r="D66" i="5" s="1"/>
  <c r="A53" i="2"/>
  <c r="A53" i="4" s="1"/>
  <c r="D53" i="4" s="1"/>
  <c r="G53" i="4" s="1"/>
  <c r="J53" i="4" s="1"/>
  <c r="A53" i="5" s="1"/>
  <c r="D53" i="5" s="1"/>
  <c r="K88" i="2"/>
  <c r="H88" i="2"/>
  <c r="E88" i="2"/>
  <c r="B88" i="2"/>
  <c r="J54" i="1"/>
  <c r="J55" i="1"/>
  <c r="G54" i="1"/>
  <c r="G55" i="1"/>
  <c r="G59" i="1"/>
  <c r="J59" i="1" s="1"/>
  <c r="G63" i="1"/>
  <c r="J63" i="1" s="1"/>
  <c r="D54" i="1"/>
  <c r="D55" i="1"/>
  <c r="D56" i="1"/>
  <c r="G56" i="1" s="1"/>
  <c r="J56" i="1" s="1"/>
  <c r="D57" i="1"/>
  <c r="G57" i="1" s="1"/>
  <c r="J57" i="1" s="1"/>
  <c r="D58" i="1"/>
  <c r="G58" i="1" s="1"/>
  <c r="J58" i="1" s="1"/>
  <c r="D59" i="1"/>
  <c r="D60" i="1"/>
  <c r="G60" i="1" s="1"/>
  <c r="J60" i="1" s="1"/>
  <c r="D61" i="1"/>
  <c r="G61" i="1" s="1"/>
  <c r="J61" i="1" s="1"/>
  <c r="D62" i="1"/>
  <c r="G62" i="1" s="1"/>
  <c r="J62" i="1" s="1"/>
  <c r="D63" i="1"/>
  <c r="D64" i="1"/>
  <c r="G64" i="1" s="1"/>
  <c r="J64" i="1" s="1"/>
  <c r="D65" i="1"/>
  <c r="G65" i="1" s="1"/>
  <c r="J65" i="1" s="1"/>
  <c r="D66" i="1"/>
  <c r="G66" i="1" s="1"/>
  <c r="J66" i="1" s="1"/>
  <c r="D53" i="1"/>
  <c r="G53" i="1" s="1"/>
  <c r="J53" i="1" s="1"/>
  <c r="K88" i="1"/>
  <c r="H88" i="1"/>
  <c r="E88" i="1"/>
  <c r="B88" i="1"/>
  <c r="D59" i="2" l="1"/>
  <c r="G59" i="2" s="1"/>
  <c r="J59" i="2" s="1"/>
  <c r="A54" i="4"/>
  <c r="D54" i="4" s="1"/>
  <c r="G54" i="4" s="1"/>
  <c r="J54" i="4" s="1"/>
  <c r="A54" i="5" s="1"/>
  <c r="D54" i="5" s="1"/>
  <c r="D55" i="2"/>
  <c r="G55" i="2" s="1"/>
  <c r="J55" i="2" s="1"/>
  <c r="D63" i="2"/>
  <c r="G63" i="2" s="1"/>
  <c r="J63" i="2" s="1"/>
  <c r="D56" i="2"/>
  <c r="G56" i="2" s="1"/>
  <c r="J56" i="2" s="1"/>
  <c r="D57" i="2"/>
  <c r="G57" i="2" s="1"/>
  <c r="J57" i="2" s="1"/>
  <c r="A58" i="4"/>
  <c r="D58" i="4" s="1"/>
  <c r="G58" i="4" s="1"/>
  <c r="J58" i="4" s="1"/>
  <c r="A58" i="5" s="1"/>
  <c r="D58" i="5" s="1"/>
  <c r="D66" i="2"/>
  <c r="G66" i="2" s="1"/>
  <c r="J66" i="2" s="1"/>
  <c r="D62" i="2"/>
  <c r="G62" i="2" s="1"/>
  <c r="J62" i="2" s="1"/>
  <c r="A65" i="4"/>
  <c r="D65" i="4" s="1"/>
  <c r="G65" i="4" s="1"/>
  <c r="J65" i="4" s="1"/>
  <c r="A65" i="5" s="1"/>
  <c r="D65" i="5" s="1"/>
  <c r="A61" i="4"/>
  <c r="D61" i="4" s="1"/>
  <c r="G61" i="4" s="1"/>
  <c r="J61" i="4" s="1"/>
  <c r="A61" i="5" s="1"/>
  <c r="D61" i="5" s="1"/>
  <c r="A64" i="4"/>
  <c r="D64" i="4" s="1"/>
  <c r="G64" i="4" s="1"/>
  <c r="J64" i="4" s="1"/>
  <c r="A64" i="5" s="1"/>
  <c r="D64" i="5" s="1"/>
  <c r="A60" i="4"/>
  <c r="D60" i="4" s="1"/>
  <c r="G60" i="4" s="1"/>
  <c r="J60" i="4" s="1"/>
  <c r="A60" i="5" s="1"/>
  <c r="D60" i="5" s="1"/>
  <c r="D53" i="2"/>
  <c r="G53" i="2" s="1"/>
  <c r="J53" i="2" s="1"/>
  <c r="B1" i="2"/>
  <c r="B2" i="7" l="1"/>
  <c r="B5" i="7" l="1"/>
  <c r="B6" i="7"/>
  <c r="B29" i="7" l="1"/>
  <c r="B1" i="7"/>
  <c r="E91" i="5" l="1"/>
  <c r="E34" i="7" s="1"/>
  <c r="E84" i="5"/>
  <c r="C34" i="7" s="1"/>
  <c r="B84" i="5"/>
  <c r="C33" i="7" s="1"/>
  <c r="E25" i="5"/>
  <c r="E28" i="5" s="1"/>
  <c r="B34" i="7" s="1"/>
  <c r="B25" i="5"/>
  <c r="B28" i="5" s="1"/>
  <c r="B33" i="7" s="1"/>
  <c r="K84" i="4"/>
  <c r="H84" i="4"/>
  <c r="E84" i="4"/>
  <c r="K25" i="4"/>
  <c r="K28" i="4" s="1"/>
  <c r="H25" i="4"/>
  <c r="H28" i="4" s="1"/>
  <c r="E25" i="4"/>
  <c r="E28" i="4" s="1"/>
  <c r="B32" i="7" s="1"/>
  <c r="B25" i="4"/>
  <c r="B28" i="4" s="1"/>
  <c r="B31" i="7" s="1"/>
  <c r="E84" i="2"/>
  <c r="C30" i="7" s="1"/>
  <c r="E25" i="2"/>
  <c r="E28" i="2" s="1"/>
  <c r="K84" i="1"/>
  <c r="K25" i="1"/>
  <c r="K28" i="1" s="1"/>
  <c r="B84" i="2"/>
  <c r="C29" i="7" s="1"/>
  <c r="D29" i="7" s="1"/>
  <c r="K84" i="2"/>
  <c r="H84" i="2"/>
  <c r="K86" i="4" l="1"/>
  <c r="K90" i="4" s="1"/>
  <c r="H86" i="4"/>
  <c r="H90" i="4" s="1"/>
  <c r="C32" i="7"/>
  <c r="D32" i="7" s="1"/>
  <c r="E86" i="4"/>
  <c r="E90" i="4" s="1"/>
  <c r="C31" i="7"/>
  <c r="D31" i="7" s="1"/>
  <c r="B86" i="4"/>
  <c r="B90" i="4" s="1"/>
  <c r="E86" i="2"/>
  <c r="E90" i="2" s="1"/>
  <c r="B91" i="5"/>
  <c r="E33" i="7" s="1"/>
  <c r="D33" i="7"/>
  <c r="B30" i="7"/>
  <c r="D30" i="7" s="1"/>
  <c r="D34" i="7"/>
  <c r="E91" i="4"/>
  <c r="E32" i="7" s="1"/>
  <c r="H91" i="4"/>
  <c r="K91" i="4"/>
  <c r="B91" i="4"/>
  <c r="E31" i="7" s="1"/>
  <c r="E91" i="2"/>
  <c r="E30" i="7" s="1"/>
  <c r="E86" i="5"/>
  <c r="E90" i="5" s="1"/>
  <c r="E92" i="5" s="1"/>
  <c r="B86" i="5"/>
  <c r="B90" i="5" s="1"/>
  <c r="K86" i="1"/>
  <c r="K90" i="1" s="1"/>
  <c r="K91" i="1"/>
  <c r="B92" i="5" l="1"/>
  <c r="E93" i="2"/>
  <c r="B93" i="4"/>
  <c r="H92" i="4"/>
  <c r="K92" i="4"/>
  <c r="E92" i="4"/>
  <c r="E93" i="4"/>
  <c r="H93" i="4"/>
  <c r="B92" i="4"/>
  <c r="E92" i="2"/>
  <c r="E93" i="5"/>
  <c r="E94" i="5" s="1"/>
  <c r="K93" i="4"/>
  <c r="B93" i="5"/>
  <c r="K93" i="1"/>
  <c r="K92" i="1"/>
  <c r="B94" i="5" l="1"/>
  <c r="E94" i="2"/>
  <c r="H94" i="4"/>
  <c r="H95" i="4" s="1"/>
  <c r="K94" i="4"/>
  <c r="K95" i="4" s="1"/>
  <c r="E95" i="5" s="1"/>
  <c r="K94" i="1"/>
  <c r="K95" i="1" s="1"/>
  <c r="B94" i="4"/>
  <c r="E94" i="4"/>
  <c r="B95" i="5" l="1"/>
  <c r="B16" i="7" s="1"/>
  <c r="C17" i="7"/>
  <c r="B17" i="7"/>
  <c r="C13" i="7"/>
  <c r="E95" i="2"/>
  <c r="B13" i="7" s="1"/>
  <c r="C16" i="7"/>
  <c r="D17" i="7" l="1"/>
  <c r="D13" i="7"/>
  <c r="D106" i="5"/>
  <c r="D16" i="7"/>
  <c r="K91" i="2"/>
  <c r="H91" i="2"/>
  <c r="B91" i="2"/>
  <c r="E29" i="7" s="1"/>
  <c r="K25" i="2"/>
  <c r="K28" i="2" s="1"/>
  <c r="K86" i="2" s="1"/>
  <c r="H25" i="2"/>
  <c r="H28" i="2" s="1"/>
  <c r="H86" i="2" s="1"/>
  <c r="B25" i="2"/>
  <c r="B28" i="2" s="1"/>
  <c r="B86" i="2" s="1"/>
  <c r="H90" i="2" l="1"/>
  <c r="B90" i="2"/>
  <c r="B92" i="2" s="1"/>
  <c r="K90" i="2"/>
  <c r="K92" i="2" s="1"/>
  <c r="H102" i="1"/>
  <c r="B7" i="7" s="1"/>
  <c r="B93" i="2" l="1"/>
  <c r="B94" i="2" s="1"/>
  <c r="K93" i="2"/>
  <c r="K94" i="2" s="1"/>
  <c r="H92" i="2"/>
  <c r="H93" i="2"/>
  <c r="H91" i="1"/>
  <c r="E91" i="1"/>
  <c r="E28" i="7" s="1"/>
  <c r="K95" i="2" l="1"/>
  <c r="H94" i="2"/>
  <c r="H95" i="2" s="1"/>
  <c r="B91" i="1"/>
  <c r="E27" i="7" s="1"/>
  <c r="E35" i="7" s="1"/>
  <c r="H84" i="1"/>
  <c r="H25" i="1"/>
  <c r="H28" i="1" s="1"/>
  <c r="E84" i="1"/>
  <c r="C28" i="7" s="1"/>
  <c r="E25" i="1"/>
  <c r="E28" i="1" s="1"/>
  <c r="B28" i="7" s="1"/>
  <c r="B84" i="1"/>
  <c r="C27" i="7" s="1"/>
  <c r="B25" i="1"/>
  <c r="B28" i="1" s="1"/>
  <c r="B27" i="7" s="1"/>
  <c r="B35" i="7" l="1"/>
  <c r="C35" i="7"/>
  <c r="B95" i="4"/>
  <c r="C14" i="7"/>
  <c r="E95" i="4"/>
  <c r="B15" i="7" s="1"/>
  <c r="C15" i="7"/>
  <c r="D28" i="7"/>
  <c r="D27" i="7"/>
  <c r="H86" i="1"/>
  <c r="H90" i="1" s="1"/>
  <c r="E86" i="1"/>
  <c r="E90" i="1" s="1"/>
  <c r="B86" i="1"/>
  <c r="B90" i="1" s="1"/>
  <c r="B93" i="1" s="1"/>
  <c r="G102" i="4" l="1"/>
  <c r="D35" i="7"/>
  <c r="H92" i="1"/>
  <c r="H93" i="1"/>
  <c r="E92" i="1"/>
  <c r="E93" i="1"/>
  <c r="D15" i="7"/>
  <c r="H94" i="1" l="1"/>
  <c r="E94" i="1"/>
  <c r="E95" i="1" s="1"/>
  <c r="B92" i="1"/>
  <c r="H95" i="1" l="1"/>
  <c r="B95" i="2" s="1"/>
  <c r="B94" i="1"/>
  <c r="B95" i="1" s="1"/>
  <c r="B11" i="7"/>
  <c r="D11" i="7" s="1"/>
  <c r="C12" i="7" l="1"/>
  <c r="B10" i="7"/>
  <c r="D10" i="7" s="1"/>
  <c r="H103" i="1"/>
  <c r="G102" i="2"/>
  <c r="B12" i="7" l="1"/>
  <c r="D12" i="7" s="1"/>
  <c r="H104" i="1"/>
  <c r="D20" i="7" s="1"/>
  <c r="C20" i="7"/>
  <c r="G101" i="2" l="1"/>
  <c r="G103" i="2" s="1"/>
  <c r="C21" i="7" s="1"/>
  <c r="G104" i="2" l="1"/>
  <c r="H103" i="2"/>
  <c r="B14" i="7"/>
  <c r="D14" i="7" s="1"/>
  <c r="H104" i="2" l="1"/>
  <c r="G101" i="4"/>
  <c r="G103" i="4" s="1"/>
  <c r="D21" i="7"/>
  <c r="H103" i="4" l="1"/>
  <c r="G104" i="4"/>
  <c r="H104" i="4" s="1"/>
  <c r="C22" i="7"/>
  <c r="D105" i="5" l="1"/>
  <c r="D107" i="5" s="1"/>
  <c r="C23" i="7" s="1"/>
  <c r="C24" i="7" s="1"/>
  <c r="D24" i="7" s="1"/>
  <c r="D22" i="7"/>
  <c r="D108" i="5" l="1"/>
  <c r="D23" i="7" s="1"/>
  <c r="E107" i="5"/>
</calcChain>
</file>

<file path=xl/sharedStrings.xml><?xml version="1.0" encoding="utf-8"?>
<sst xmlns="http://schemas.openxmlformats.org/spreadsheetml/2006/main" count="1187" uniqueCount="157">
  <si>
    <t xml:space="preserve">Revenue </t>
  </si>
  <si>
    <t xml:space="preserve">Cost of Goods Sold </t>
  </si>
  <si>
    <t xml:space="preserve">Gross Margin </t>
  </si>
  <si>
    <t>Employee Wages</t>
  </si>
  <si>
    <t>Electricity</t>
  </si>
  <si>
    <t>Phone &amp; Internet</t>
  </si>
  <si>
    <t>TOTAL EXPENSES</t>
  </si>
  <si>
    <t>Federal Funding</t>
  </si>
  <si>
    <t>Territorial Funding</t>
  </si>
  <si>
    <t>Total Revenue</t>
  </si>
  <si>
    <t>Expenses</t>
  </si>
  <si>
    <t>Administration</t>
  </si>
  <si>
    <t>Other:</t>
  </si>
  <si>
    <t>August Actual</t>
  </si>
  <si>
    <t>September Actual</t>
  </si>
  <si>
    <t>Total Eligible Fixed Cost</t>
  </si>
  <si>
    <t xml:space="preserve">Reimbursement Amount </t>
  </si>
  <si>
    <t>November Forecast</t>
  </si>
  <si>
    <t>December Forecast</t>
  </si>
  <si>
    <t>October Forecast</t>
  </si>
  <si>
    <t xml:space="preserve">Business Name </t>
  </si>
  <si>
    <t xml:space="preserve">Submission Date: </t>
  </si>
  <si>
    <t>Vendor ID:</t>
  </si>
  <si>
    <t>RULE 1</t>
  </si>
  <si>
    <t>RULE 2</t>
  </si>
  <si>
    <t xml:space="preserve">Remainder Amount </t>
  </si>
  <si>
    <t>Remainder as of DATE</t>
  </si>
  <si>
    <t xml:space="preserve">Maximum Program Amount </t>
  </si>
  <si>
    <t>YBRP payment to date (Quest Amount)</t>
  </si>
  <si>
    <t>RULE 3</t>
  </si>
  <si>
    <t>October Actual</t>
  </si>
  <si>
    <t>November Actual</t>
  </si>
  <si>
    <t>LOSS</t>
  </si>
  <si>
    <t>December Actual</t>
  </si>
  <si>
    <t>January Actual</t>
  </si>
  <si>
    <t>Reimbursement total for current period</t>
  </si>
  <si>
    <t>Feburary Forecast</t>
  </si>
  <si>
    <t>February Actual</t>
  </si>
  <si>
    <t>March Actual</t>
  </si>
  <si>
    <t>Cable and/or Satellite</t>
  </si>
  <si>
    <t>Business Insurance</t>
  </si>
  <si>
    <t>Business Vehicle Insurance</t>
  </si>
  <si>
    <t>Property Taxes (monthly)</t>
  </si>
  <si>
    <t>Industry:</t>
  </si>
  <si>
    <t>January Forecast</t>
  </si>
  <si>
    <t>March Forecast</t>
  </si>
  <si>
    <t>October to January Payment</t>
  </si>
  <si>
    <t>December to March Payment</t>
  </si>
  <si>
    <t>February and March Payment</t>
  </si>
  <si>
    <t>Accomodations</t>
  </si>
  <si>
    <t>Admin and support, waste management and remediation services</t>
  </si>
  <si>
    <t>Businesses ordered to close</t>
  </si>
  <si>
    <t>Construction</t>
  </si>
  <si>
    <t>Eating Out/Going out businesses</t>
  </si>
  <si>
    <t>Manufacturing</t>
  </si>
  <si>
    <t>Natural resources</t>
  </si>
  <si>
    <t>Professional, scientific, technical services</t>
  </si>
  <si>
    <t>Rental and other services</t>
  </si>
  <si>
    <t>Retail</t>
  </si>
  <si>
    <t>Transportation</t>
  </si>
  <si>
    <t>Wholesale trade</t>
  </si>
  <si>
    <t>OTHER</t>
  </si>
  <si>
    <t>Municipal Funding</t>
  </si>
  <si>
    <t>Gross Sales</t>
  </si>
  <si>
    <t xml:space="preserve">How is this business eligible? </t>
  </si>
  <si>
    <t>Too Big</t>
  </si>
  <si>
    <t>Too Small</t>
  </si>
  <si>
    <t>Home Based Business</t>
  </si>
  <si>
    <t>Sector Not Covered</t>
  </si>
  <si>
    <t>CanNor Maximum Reached</t>
  </si>
  <si>
    <t>Eligible Expenses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</si>
  <si>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</si>
  <si>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</si>
  <si>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</si>
  <si>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</si>
  <si>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</si>
  <si>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</si>
  <si>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</si>
  <si>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</si>
  <si>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Payment 1</t>
  </si>
  <si>
    <t xml:space="preserve">Date </t>
  </si>
  <si>
    <t xml:space="preserve">Amount </t>
  </si>
  <si>
    <t>Payment 2</t>
  </si>
  <si>
    <t>Payment 3</t>
  </si>
  <si>
    <t>Payment 4</t>
  </si>
  <si>
    <t>Remainder</t>
  </si>
  <si>
    <t>Actual Reimbursement</t>
  </si>
  <si>
    <t>Forecast Reimbursement</t>
  </si>
  <si>
    <t>Difference</t>
  </si>
  <si>
    <t>Total Expense</t>
  </si>
  <si>
    <t>NET</t>
  </si>
  <si>
    <t>Gross Margin</t>
  </si>
  <si>
    <t>YES</t>
  </si>
  <si>
    <t>NO</t>
  </si>
  <si>
    <t>OFFICIAL USE ONLY</t>
  </si>
  <si>
    <t xml:space="preserve">TOTAL </t>
  </si>
  <si>
    <t>Actual Eligible Fixed Cost</t>
  </si>
  <si>
    <t>FINAL</t>
  </si>
  <si>
    <t xml:space="preserve">Owner Salary 1 (Max $5000) </t>
  </si>
  <si>
    <t xml:space="preserve">Owner Salary 2 (Max $5000) </t>
  </si>
  <si>
    <t xml:space="preserve">Owner Salary 3 (Max $5000) </t>
  </si>
  <si>
    <t xml:space="preserve">Owner Salary 4 (Max $5000) </t>
  </si>
  <si>
    <t>NET PROFIT(LOSS)</t>
  </si>
  <si>
    <t>TOTAL REVENUE</t>
  </si>
  <si>
    <t xml:space="preserve">August to November Payment </t>
  </si>
  <si>
    <t>INVOICE ID:</t>
  </si>
  <si>
    <t xml:space="preserve">VENDOR ID: </t>
  </si>
  <si>
    <t>DIRECTOR:</t>
  </si>
  <si>
    <t>PROGRAM OFFICER:</t>
  </si>
  <si>
    <t>YCOR STATUS:</t>
  </si>
  <si>
    <t>YBRP AUG-NOV</t>
  </si>
  <si>
    <t>YBRP OCT-JAN</t>
  </si>
  <si>
    <t>YBRP DEC-MAR</t>
  </si>
  <si>
    <t>YBRP FEB&amp;MAR</t>
  </si>
  <si>
    <t>ACTIVE/IN COMPLIANCE</t>
  </si>
  <si>
    <t>NA</t>
  </si>
  <si>
    <t>FINAL AMOUNT</t>
  </si>
  <si>
    <t xml:space="preserve">Legal Business Name </t>
  </si>
  <si>
    <t xml:space="preserve">Business Address </t>
  </si>
  <si>
    <t>Business Address</t>
  </si>
  <si>
    <t>INVOICE DATE:</t>
  </si>
  <si>
    <t>Certified Pursuant to Section 24 and Section 23 of the Financial Adminstration Act</t>
  </si>
  <si>
    <t>Certified Complete Pursuant to Section 29 of the Financial Administration Act</t>
  </si>
  <si>
    <t>Certified Correct Pursuant to Section 30 of the Financial Administration Act</t>
  </si>
  <si>
    <t xml:space="preserve">CODING: </t>
  </si>
  <si>
    <t>BATCH ID</t>
  </si>
  <si>
    <t>SPECIAL HANDLING</t>
  </si>
  <si>
    <t>ORG ID</t>
  </si>
  <si>
    <t>IN DEFAULT/EXPIRED</t>
  </si>
  <si>
    <t>Business Mailing Address</t>
  </si>
  <si>
    <t>FINANCE:</t>
  </si>
  <si>
    <t>ORG ID:</t>
  </si>
  <si>
    <t>BATCH ID:</t>
  </si>
  <si>
    <t>SPECIAL HANDLING:</t>
  </si>
  <si>
    <t>Commercial Rental or Lease</t>
  </si>
  <si>
    <t>Mortgage Interest</t>
  </si>
  <si>
    <t xml:space="preserve">Heating Fuel </t>
  </si>
  <si>
    <t>Subscriptions/Softwares</t>
  </si>
  <si>
    <t>Vehicle Leasing</t>
  </si>
  <si>
    <t xml:space="preserve">Payment on Assets </t>
  </si>
  <si>
    <t xml:space="preserve">Pest Control </t>
  </si>
  <si>
    <t>Private Waste Disposal</t>
  </si>
  <si>
    <t>Municipal Water, Sewage &amp; Waste</t>
  </si>
  <si>
    <t>071-070725-0301-000521414</t>
  </si>
  <si>
    <t xml:space="preserve">AUG </t>
  </si>
  <si>
    <t>SEP</t>
  </si>
  <si>
    <t>OCT</t>
  </si>
  <si>
    <t>NOV</t>
  </si>
  <si>
    <t>DEC</t>
  </si>
  <si>
    <t>JAN</t>
  </si>
  <si>
    <t>FEB</t>
  </si>
  <si>
    <t>MAR</t>
  </si>
  <si>
    <t>SUM</t>
  </si>
  <si>
    <t xml:space="preserve">Is GST Included in the Gross Revenue? </t>
  </si>
  <si>
    <t>Is GST Included in (Eligible) Expenses?</t>
  </si>
  <si>
    <t>Is this a home based business?</t>
  </si>
  <si>
    <t>Business use of Home Expenses (percentage) - Refer to Part 7 of T2125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</si>
</sst>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2"/>
      <color theme="0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2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2" tint="-0.249977111117893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4" fontId="2" fillId="0" borderId="0" xfId="1" applyFont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4" fontId="4" fillId="0" borderId="1" xfId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4" fillId="2" borderId="0" xfId="1" applyFont="1" applyFill="1"/>
    <xf numFmtId="0" fontId="4" fillId="2" borderId="0" xfId="0" applyFont="1" applyFill="1"/>
    <xf numFmtId="0" fontId="4" fillId="0" borderId="0" xfId="0" applyFont="1" applyFill="1"/>
    <xf numFmtId="44" fontId="4" fillId="0" borderId="0" xfId="1" applyFont="1" applyFill="1"/>
    <xf numFmtId="0" fontId="2" fillId="4" borderId="0" xfId="0" applyFont="1" applyFill="1"/>
    <xf numFmtId="44" fontId="2" fillId="4" borderId="0" xfId="1" applyFont="1" applyFill="1"/>
    <xf numFmtId="0" fontId="4" fillId="4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44" fontId="5" fillId="0" borderId="0" xfId="1" applyFont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44" fontId="8" fillId="0" borderId="0" xfId="1" applyFont="1"/>
    <xf numFmtId="0" fontId="10" fillId="0" borderId="0" xfId="0" applyFont="1"/>
    <xf numFmtId="44" fontId="4" fillId="3" borderId="0" xfId="1" applyFont="1" applyFill="1" applyProtection="1">
      <protection locked="0"/>
    </xf>
    <xf numFmtId="44" fontId="4" fillId="3" borderId="1" xfId="1" applyFont="1" applyFill="1" applyBorder="1" applyProtection="1">
      <protection locked="0"/>
    </xf>
    <xf numFmtId="44" fontId="4" fillId="5" borderId="0" xfId="1" applyFont="1" applyFill="1" applyProtection="1">
      <protection locked="0"/>
    </xf>
    <xf numFmtId="44" fontId="4" fillId="5" borderId="1" xfId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3" fillId="0" borderId="0" xfId="0" applyFont="1" applyFill="1"/>
    <xf numFmtId="44" fontId="13" fillId="0" borderId="0" xfId="1" applyFont="1" applyFill="1"/>
    <xf numFmtId="0" fontId="13" fillId="0" borderId="0" xfId="0" applyFont="1"/>
    <xf numFmtId="44" fontId="13" fillId="0" borderId="0" xfId="1" applyFont="1"/>
    <xf numFmtId="0" fontId="15" fillId="0" borderId="0" xfId="0" applyFont="1"/>
    <xf numFmtId="0" fontId="15" fillId="0" borderId="0" xfId="0" applyFont="1" applyFill="1"/>
    <xf numFmtId="0" fontId="9" fillId="0" borderId="0" xfId="0" applyFont="1" applyAlignment="1">
      <alignment wrapText="1"/>
    </xf>
    <xf numFmtId="44" fontId="9" fillId="0" borderId="0" xfId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44" fontId="2" fillId="0" borderId="0" xfId="1" applyFont="1" applyProtection="1"/>
    <xf numFmtId="44" fontId="4" fillId="0" borderId="0" xfId="1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2" borderId="0" xfId="0" applyFont="1" applyFill="1" applyProtection="1"/>
    <xf numFmtId="0" fontId="4" fillId="0" borderId="0" xfId="0" applyFont="1" applyFill="1" applyProtection="1"/>
    <xf numFmtId="0" fontId="9" fillId="0" borderId="0" xfId="0" applyFont="1" applyAlignment="1" applyProtection="1">
      <alignment wrapText="1"/>
    </xf>
    <xf numFmtId="44" fontId="9" fillId="0" borderId="0" xfId="1" applyFont="1" applyAlignment="1" applyProtection="1">
      <alignment wrapText="1"/>
    </xf>
    <xf numFmtId="44" fontId="4" fillId="0" borderId="0" xfId="1" applyFont="1" applyFill="1" applyProtection="1">
      <protection locked="0"/>
    </xf>
    <xf numFmtId="44" fontId="2" fillId="0" borderId="0" xfId="1" applyFont="1" applyFill="1"/>
    <xf numFmtId="44" fontId="4" fillId="0" borderId="0" xfId="1" applyFont="1" applyFill="1" applyBorder="1" applyProtection="1">
      <protection locked="0"/>
    </xf>
    <xf numFmtId="0" fontId="4" fillId="0" borderId="0" xfId="0" applyFont="1" applyAlignment="1">
      <alignment horizontal="right" vertical="center"/>
    </xf>
    <xf numFmtId="44" fontId="4" fillId="0" borderId="0" xfId="1" applyFont="1" applyFill="1" applyProtection="1"/>
    <xf numFmtId="0" fontId="2" fillId="0" borderId="0" xfId="0" applyFont="1" applyFill="1" applyProtection="1"/>
    <xf numFmtId="44" fontId="2" fillId="0" borderId="0" xfId="1" applyFont="1" applyFill="1" applyProtection="1"/>
    <xf numFmtId="0" fontId="2" fillId="4" borderId="0" xfId="0" applyFont="1" applyFill="1" applyProtection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44" fontId="9" fillId="0" borderId="0" xfId="1" applyFont="1" applyFill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5" fillId="0" borderId="0" xfId="0" applyFont="1" applyProtection="1"/>
    <xf numFmtId="44" fontId="5" fillId="0" borderId="0" xfId="1" applyFont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Protection="1"/>
    <xf numFmtId="44" fontId="2" fillId="4" borderId="0" xfId="1" applyFont="1" applyFill="1" applyProtection="1"/>
    <xf numFmtId="44" fontId="4" fillId="0" borderId="1" xfId="1" applyFont="1" applyBorder="1" applyProtection="1"/>
    <xf numFmtId="44" fontId="4" fillId="2" borderId="0" xfId="1" applyFont="1" applyFill="1" applyProtection="1"/>
    <xf numFmtId="0" fontId="13" fillId="0" borderId="0" xfId="0" applyFont="1" applyFill="1" applyProtection="1"/>
    <xf numFmtId="44" fontId="13" fillId="0" borderId="0" xfId="1" applyFont="1" applyFill="1" applyProtection="1"/>
    <xf numFmtId="0" fontId="15" fillId="0" borderId="0" xfId="0" applyFont="1" applyFill="1" applyProtection="1"/>
    <xf numFmtId="0" fontId="15" fillId="0" borderId="0" xfId="0" applyFont="1" applyProtection="1"/>
    <xf numFmtId="44" fontId="14" fillId="0" borderId="0" xfId="1" applyFont="1" applyFill="1" applyProtection="1"/>
    <xf numFmtId="0" fontId="4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10" fillId="0" borderId="0" xfId="0" applyFont="1" applyProtection="1"/>
    <xf numFmtId="0" fontId="16" fillId="0" borderId="0" xfId="0" applyFont="1"/>
    <xf numFmtId="44" fontId="2" fillId="0" borderId="0" xfId="1" applyFont="1" applyFill="1" applyAlignment="1" applyProtection="1">
      <alignment horizontal="left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 vertical="center"/>
    </xf>
    <xf numFmtId="44" fontId="9" fillId="0" borderId="0" xfId="1" applyFont="1" applyAlignment="1">
      <alignment vertical="center"/>
    </xf>
    <xf numFmtId="44" fontId="19" fillId="0" borderId="0" xfId="1" applyFont="1" applyFill="1"/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44" fontId="20" fillId="0" borderId="0" xfId="0" applyNumberFormat="1" applyFont="1" applyAlignment="1">
      <alignment wrapText="1"/>
    </xf>
    <xf numFmtId="0" fontId="4" fillId="0" borderId="4" xfId="0" applyFont="1" applyBorder="1"/>
    <xf numFmtId="0" fontId="4" fillId="0" borderId="0" xfId="0" applyFont="1" applyBorder="1"/>
    <xf numFmtId="0" fontId="10" fillId="0" borderId="0" xfId="0" applyFont="1" applyBorder="1"/>
    <xf numFmtId="0" fontId="4" fillId="0" borderId="1" xfId="0" applyFont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Border="1"/>
    <xf numFmtId="0" fontId="4" fillId="0" borderId="7" xfId="0" applyFont="1" applyBorder="1"/>
    <xf numFmtId="0" fontId="10" fillId="0" borderId="7" xfId="0" applyFont="1" applyBorder="1"/>
    <xf numFmtId="0" fontId="4" fillId="0" borderId="1" xfId="0" applyFont="1" applyFill="1" applyBorder="1"/>
    <xf numFmtId="0" fontId="4" fillId="0" borderId="4" xfId="0" applyFont="1" applyFill="1" applyBorder="1" applyProtection="1"/>
    <xf numFmtId="0" fontId="4" fillId="0" borderId="4" xfId="0" applyFont="1" applyBorder="1" applyProtection="1"/>
    <xf numFmtId="44" fontId="4" fillId="0" borderId="4" xfId="1" applyFont="1" applyBorder="1" applyProtection="1"/>
    <xf numFmtId="44" fontId="3" fillId="0" borderId="0" xfId="1" applyFont="1" applyBorder="1" applyAlignment="1" applyProtection="1">
      <alignment horizontal="center"/>
    </xf>
    <xf numFmtId="0" fontId="4" fillId="0" borderId="0" xfId="0" applyFont="1" applyBorder="1" applyProtection="1"/>
    <xf numFmtId="44" fontId="5" fillId="0" borderId="0" xfId="1" applyFont="1" applyBorder="1" applyProtection="1"/>
    <xf numFmtId="44" fontId="11" fillId="0" borderId="0" xfId="1" applyFont="1" applyBorder="1" applyProtection="1"/>
    <xf numFmtId="0" fontId="10" fillId="0" borderId="0" xfId="0" applyFont="1" applyBorder="1" applyProtection="1"/>
    <xf numFmtId="0" fontId="3" fillId="0" borderId="0" xfId="0" applyFont="1" applyBorder="1" applyAlignment="1" applyProtection="1"/>
    <xf numFmtId="44" fontId="12" fillId="0" borderId="0" xfId="1" applyFont="1" applyBorder="1" applyProtection="1"/>
    <xf numFmtId="0" fontId="4" fillId="0" borderId="6" xfId="0" applyFont="1" applyBorder="1" applyProtection="1"/>
    <xf numFmtId="44" fontId="4" fillId="0" borderId="0" xfId="1" applyFont="1" applyBorder="1" applyProtection="1"/>
    <xf numFmtId="0" fontId="4" fillId="0" borderId="0" xfId="0" applyFont="1" applyFill="1" applyBorder="1" applyProtection="1"/>
    <xf numFmtId="0" fontId="4" fillId="0" borderId="0" xfId="0" applyFont="1" applyAlignment="1">
      <alignment vertical="center"/>
    </xf>
    <xf numFmtId="44" fontId="4" fillId="3" borderId="0" xfId="1" applyFont="1" applyFill="1" applyAlignment="1" applyProtection="1">
      <protection locked="0"/>
    </xf>
    <xf numFmtId="0" fontId="4" fillId="0" borderId="0" xfId="0" applyFont="1" applyFill="1" applyAlignment="1"/>
    <xf numFmtId="44" fontId="4" fillId="5" borderId="0" xfId="1" applyFont="1" applyFill="1" applyAlignment="1" applyProtection="1">
      <protection locked="0"/>
    </xf>
    <xf numFmtId="0" fontId="4" fillId="0" borderId="0" xfId="0" applyFont="1" applyAlignment="1"/>
    <xf numFmtId="0" fontId="17" fillId="0" borderId="0" xfId="0" applyFont="1" applyFill="1" applyAlignment="1" applyProtection="1">
      <alignment horizontal="right" vertical="center"/>
    </xf>
    <xf numFmtId="0" fontId="18" fillId="0" borderId="0" xfId="0" applyFont="1" applyFill="1" applyProtection="1"/>
    <xf numFmtId="44" fontId="18" fillId="0" borderId="0" xfId="1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right"/>
    </xf>
    <xf numFmtId="44" fontId="17" fillId="0" borderId="0" xfId="0" applyNumberFormat="1" applyFont="1" applyFill="1" applyProtection="1"/>
    <xf numFmtId="0" fontId="17" fillId="5" borderId="0" xfId="0" applyFont="1" applyFill="1" applyProtection="1"/>
    <xf numFmtId="44" fontId="18" fillId="5" borderId="0" xfId="0" applyNumberFormat="1" applyFont="1" applyFill="1" applyProtection="1"/>
    <xf numFmtId="0" fontId="18" fillId="5" borderId="0" xfId="0" applyFont="1" applyFill="1" applyProtection="1"/>
    <xf numFmtId="0" fontId="17" fillId="0" borderId="0" xfId="0" applyFont="1" applyAlignment="1" applyProtection="1">
      <alignment horizontal="right"/>
    </xf>
    <xf numFmtId="0" fontId="18" fillId="0" borderId="0" xfId="0" applyFont="1" applyProtection="1"/>
    <xf numFmtId="0" fontId="17" fillId="3" borderId="0" xfId="0" applyFont="1" applyFill="1" applyProtection="1"/>
    <xf numFmtId="14" fontId="18" fillId="3" borderId="0" xfId="0" applyNumberFormat="1" applyFont="1" applyFill="1" applyProtection="1"/>
    <xf numFmtId="44" fontId="18" fillId="3" borderId="0" xfId="0" applyNumberFormat="1" applyFont="1" applyFill="1" applyProtection="1"/>
    <xf numFmtId="44" fontId="18" fillId="3" borderId="10" xfId="0" applyNumberFormat="1" applyFont="1" applyFill="1" applyBorder="1" applyProtection="1"/>
    <xf numFmtId="14" fontId="17" fillId="3" borderId="0" xfId="0" applyNumberFormat="1" applyFont="1" applyFill="1" applyAlignment="1" applyProtection="1">
      <alignment horizontal="right"/>
    </xf>
    <xf numFmtId="44" fontId="17" fillId="3" borderId="0" xfId="0" applyNumberFormat="1" applyFont="1" applyFill="1" applyProtection="1"/>
    <xf numFmtId="0" fontId="17" fillId="7" borderId="0" xfId="0" applyFont="1" applyFill="1" applyAlignment="1" applyProtection="1">
      <alignment horizontal="center"/>
    </xf>
    <xf numFmtId="44" fontId="18" fillId="7" borderId="0" xfId="0" applyNumberFormat="1" applyFont="1" applyFill="1" applyProtection="1"/>
    <xf numFmtId="44" fontId="18" fillId="7" borderId="10" xfId="0" applyNumberFormat="1" applyFont="1" applyFill="1" applyBorder="1" applyProtection="1"/>
    <xf numFmtId="44" fontId="17" fillId="7" borderId="0" xfId="0" applyNumberFormat="1" applyFont="1" applyFill="1" applyProtection="1"/>
    <xf numFmtId="0" fontId="5" fillId="0" borderId="0" xfId="0" applyFont="1" applyBorder="1" applyAlignment="1" applyProtection="1">
      <alignment horizontal="center"/>
    </xf>
    <xf numFmtId="0" fontId="22" fillId="0" borderId="0" xfId="0" applyFont="1" applyBorder="1" applyAlignment="1"/>
    <xf numFmtId="44" fontId="3" fillId="0" borderId="0" xfId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4" fontId="4" fillId="0" borderId="0" xfId="1" applyFont="1" applyBorder="1" applyAlignment="1"/>
    <xf numFmtId="0" fontId="2" fillId="0" borderId="0" xfId="0" applyFont="1" applyBorder="1" applyAlignment="1" applyProtection="1">
      <alignment horizontal="center"/>
    </xf>
    <xf numFmtId="44" fontId="3" fillId="0" borderId="0" xfId="1" applyFont="1" applyBorder="1" applyAlignment="1" applyProtection="1"/>
    <xf numFmtId="0" fontId="22" fillId="0" borderId="0" xfId="0" applyFont="1" applyBorder="1" applyAlignment="1" applyProtection="1"/>
    <xf numFmtId="0" fontId="3" fillId="0" borderId="6" xfId="0" applyFont="1" applyBorder="1" applyAlignment="1" applyProtection="1">
      <alignment horizontal="right"/>
    </xf>
    <xf numFmtId="0" fontId="4" fillId="0" borderId="9" xfId="0" applyFont="1" applyBorder="1"/>
    <xf numFmtId="44" fontId="3" fillId="8" borderId="0" xfId="1" applyFont="1" applyFill="1" applyBorder="1" applyProtection="1"/>
    <xf numFmtId="44" fontId="2" fillId="0" borderId="4" xfId="1" applyFont="1" applyBorder="1"/>
    <xf numFmtId="0" fontId="4" fillId="5" borderId="0" xfId="0" applyFont="1" applyFill="1" applyAlignment="1" applyProtection="1">
      <alignment horizontal="left" vertical="center"/>
      <protection locked="0"/>
    </xf>
    <xf numFmtId="44" fontId="3" fillId="0" borderId="0" xfId="1" applyFont="1" applyBorder="1" applyAlignment="1" applyProtection="1">
      <alignment horizontal="right"/>
    </xf>
    <xf numFmtId="44" fontId="3" fillId="0" borderId="6" xfId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3" fillId="8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25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/>
    <xf numFmtId="44" fontId="1" fillId="0" borderId="0" xfId="1" applyFont="1" applyBorder="1" applyAlignment="1"/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 applyProtection="1">
      <alignment horizontal="center"/>
    </xf>
    <xf numFmtId="0" fontId="2" fillId="0" borderId="6" xfId="0" applyFont="1" applyBorder="1" applyAlignment="1">
      <alignment horizontal="right"/>
    </xf>
    <xf numFmtId="0" fontId="4" fillId="0" borderId="0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3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/>
    </xf>
    <xf numFmtId="44" fontId="3" fillId="0" borderId="4" xfId="1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7" xfId="0" applyFont="1" applyBorder="1" applyProtection="1"/>
    <xf numFmtId="0" fontId="10" fillId="0" borderId="0" xfId="0" applyFont="1" applyFill="1" applyBorder="1" applyProtection="1"/>
    <xf numFmtId="0" fontId="10" fillId="0" borderId="7" xfId="0" applyFont="1" applyBorder="1" applyProtection="1"/>
    <xf numFmtId="0" fontId="5" fillId="8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4" fillId="0" borderId="1" xfId="0" applyFont="1" applyBorder="1" applyProtection="1"/>
    <xf numFmtId="0" fontId="25" fillId="0" borderId="0" xfId="0" applyFont="1" applyBorder="1" applyAlignment="1" applyProtection="1"/>
    <xf numFmtId="44" fontId="1" fillId="0" borderId="0" xfId="1" applyFont="1" applyBorder="1" applyAlignment="1" applyProtection="1"/>
    <xf numFmtId="44" fontId="4" fillId="0" borderId="0" xfId="1" applyFont="1" applyBorder="1" applyAlignment="1" applyProtection="1"/>
    <xf numFmtId="0" fontId="4" fillId="0" borderId="0" xfId="0" applyFont="1" applyBorder="1" applyAlignment="1" applyProtection="1"/>
    <xf numFmtId="0" fontId="4" fillId="0" borderId="7" xfId="0" applyFont="1" applyBorder="1" applyAlignment="1" applyProtection="1"/>
    <xf numFmtId="0" fontId="4" fillId="0" borderId="9" xfId="0" applyFont="1" applyBorder="1" applyProtection="1"/>
    <xf numFmtId="0" fontId="4" fillId="0" borderId="1" xfId="0" applyFont="1" applyFill="1" applyBorder="1" applyProtection="1"/>
    <xf numFmtId="0" fontId="4" fillId="0" borderId="1" xfId="0" applyFont="1" applyBorder="1" applyAlignment="1" applyProtection="1"/>
    <xf numFmtId="0" fontId="4" fillId="0" borderId="8" xfId="0" applyFont="1" applyBorder="1" applyAlignment="1" applyProtection="1"/>
    <xf numFmtId="0" fontId="21" fillId="0" borderId="4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Fill="1" applyBorder="1" applyProtection="1"/>
    <xf numFmtId="0" fontId="7" fillId="0" borderId="7" xfId="0" applyFont="1" applyBorder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44" fontId="24" fillId="0" borderId="6" xfId="1" applyFont="1" applyBorder="1" applyAlignment="1" applyProtection="1"/>
    <xf numFmtId="44" fontId="24" fillId="0" borderId="0" xfId="1" applyFont="1" applyBorder="1" applyAlignment="1" applyProtection="1"/>
    <xf numFmtId="44" fontId="4" fillId="0" borderId="5" xfId="1" applyFont="1" applyBorder="1" applyProtection="1"/>
    <xf numFmtId="0" fontId="3" fillId="0" borderId="7" xfId="0" applyFont="1" applyBorder="1" applyAlignment="1" applyProtection="1"/>
    <xf numFmtId="44" fontId="4" fillId="0" borderId="7" xfId="1" applyFont="1" applyBorder="1" applyProtection="1"/>
    <xf numFmtId="44" fontId="24" fillId="0" borderId="7" xfId="1" applyFont="1" applyBorder="1" applyAlignment="1" applyProtection="1"/>
    <xf numFmtId="44" fontId="3" fillId="0" borderId="7" xfId="1" applyFont="1" applyBorder="1" applyAlignment="1" applyProtection="1"/>
    <xf numFmtId="2" fontId="3" fillId="0" borderId="0" xfId="1" applyNumberFormat="1" applyFont="1" applyBorder="1" applyAlignment="1" applyProtection="1"/>
    <xf numFmtId="0" fontId="22" fillId="0" borderId="7" xfId="0" applyFont="1" applyBorder="1" applyAlignment="1" applyProtection="1"/>
    <xf numFmtId="0" fontId="4" fillId="0" borderId="8" xfId="0" applyFont="1" applyBorder="1" applyProtection="1"/>
    <xf numFmtId="44" fontId="3" fillId="0" borderId="0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6" xfId="0" applyFont="1" applyBorder="1" applyAlignment="1" applyProtection="1">
      <alignment horizontal="right" vertical="center"/>
    </xf>
    <xf numFmtId="44" fontId="3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4" fontId="1" fillId="0" borderId="0" xfId="1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/>
    </xf>
    <xf numFmtId="44" fontId="4" fillId="0" borderId="0" xfId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/>
    <xf numFmtId="0" fontId="3" fillId="0" borderId="0" xfId="0" applyFont="1" applyFill="1" applyBorder="1" applyAlignment="1" applyProtection="1"/>
    <xf numFmtId="0" fontId="4" fillId="0" borderId="9" xfId="0" applyFont="1" applyBorder="1" applyAlignment="1" applyProtection="1"/>
    <xf numFmtId="44" fontId="4" fillId="0" borderId="1" xfId="1" applyFont="1" applyBorder="1" applyAlignment="1" applyProtection="1"/>
    <xf numFmtId="0" fontId="4" fillId="0" borderId="1" xfId="0" applyFont="1" applyFill="1" applyBorder="1" applyAlignment="1" applyProtection="1"/>
    <xf numFmtId="0" fontId="3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Border="1" applyAlignment="1" applyProtection="1">
      <alignment horizontal="center" vertical="center"/>
    </xf>
    <xf numFmtId="14" fontId="3" fillId="0" borderId="1" xfId="1" applyNumberFormat="1" applyFont="1" applyBorder="1" applyAlignment="1" applyProtection="1">
      <alignment horizontal="center" vertical="center"/>
      <protection locked="0"/>
    </xf>
    <xf numFmtId="44" fontId="4" fillId="3" borderId="0" xfId="1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44" fontId="4" fillId="5" borderId="0" xfId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44" fontId="4" fillId="0" borderId="0" xfId="1" applyFont="1" applyFill="1" applyAlignment="1" applyProtection="1">
      <alignment horizontal="right"/>
      <protection locked="0"/>
    </xf>
    <xf numFmtId="0" fontId="4" fillId="0" borderId="0" xfId="0" applyFont="1" applyFill="1" applyAlignment="1">
      <alignment horizontal="right"/>
    </xf>
    <xf numFmtId="44" fontId="4" fillId="0" borderId="0" xfId="0" applyNumberFormat="1" applyFont="1" applyFill="1" applyAlignment="1" applyProtection="1">
      <alignment horizontal="right" vertical="center"/>
      <protection locked="0"/>
    </xf>
    <xf numFmtId="44" fontId="4" fillId="0" borderId="0" xfId="0" applyNumberFormat="1" applyFont="1" applyFill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44" fontId="2" fillId="0" borderId="0" xfId="1" applyFont="1" applyFill="1" applyAlignment="1" applyProtection="1">
      <alignment horizontal="right"/>
      <protection locked="0"/>
    </xf>
    <xf numFmtId="44" fontId="18" fillId="0" borderId="0" xfId="0" applyNumberFormat="1" applyFont="1" applyProtection="1"/>
    <xf numFmtId="0" fontId="3" fillId="0" borderId="0" xfId="0" applyFont="1" applyFill="1" applyBorder="1" applyAlignment="1"/>
    <xf numFmtId="0" fontId="3" fillId="0" borderId="0" xfId="0" applyFont="1" applyFill="1"/>
    <xf numFmtId="164" fontId="24" fillId="7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0" fontId="24" fillId="7" borderId="2" xfId="0" applyFont="1" applyFill="1" applyBorder="1" applyAlignment="1" applyProtection="1">
      <alignment horizontal="center"/>
      <protection locked="0"/>
    </xf>
    <xf numFmtId="165" fontId="4" fillId="3" borderId="0" xfId="1" applyNumberFormat="1" applyFont="1" applyFill="1" applyProtection="1">
      <protection locked="0"/>
    </xf>
    <xf numFmtId="165" fontId="4" fillId="3" borderId="1" xfId="1" applyNumberFormat="1" applyFont="1" applyFill="1" applyBorder="1" applyProtection="1">
      <protection locked="0"/>
    </xf>
    <xf numFmtId="165" fontId="2" fillId="0" borderId="0" xfId="1" applyNumberFormat="1" applyFont="1"/>
    <xf numFmtId="165" fontId="4" fillId="5" borderId="0" xfId="1" applyNumberFormat="1" applyFont="1" applyFill="1" applyProtection="1">
      <protection locked="0"/>
    </xf>
    <xf numFmtId="165" fontId="4" fillId="5" borderId="1" xfId="1" applyNumberFormat="1" applyFont="1" applyFill="1" applyBorder="1" applyProtection="1">
      <protection locked="0"/>
    </xf>
    <xf numFmtId="165" fontId="4" fillId="0" borderId="0" xfId="0" applyNumberFormat="1" applyFont="1" applyFill="1"/>
    <xf numFmtId="0" fontId="24" fillId="7" borderId="2" xfId="0" applyFont="1" applyFill="1" applyBorder="1" applyAlignment="1" applyProtection="1">
      <alignment horizontal="center" vertical="center" wrapText="1"/>
      <protection locked="0"/>
    </xf>
    <xf numFmtId="0" fontId="24" fillId="7" borderId="2" xfId="1" applyNumberFormat="1" applyFont="1" applyFill="1" applyBorder="1" applyAlignment="1" applyProtection="1">
      <alignment horizontal="center" vertical="center" wrapText="1"/>
      <protection locked="0"/>
    </xf>
    <xf numFmtId="0" fontId="24" fillId="9" borderId="2" xfId="0" applyFont="1" applyFill="1" applyBorder="1" applyAlignment="1" applyProtection="1">
      <alignment horizontal="center"/>
      <protection locked="0"/>
    </xf>
    <xf numFmtId="9" fontId="24" fillId="9" borderId="2" xfId="2" applyFont="1" applyFill="1" applyBorder="1" applyAlignment="1" applyProtection="1">
      <alignment horizontal="center"/>
      <protection locked="0"/>
    </xf>
    <xf numFmtId="0" fontId="27" fillId="0" borderId="0" xfId="1" applyNumberFormat="1" applyFont="1" applyFill="1" applyBorder="1" applyAlignment="1" applyProtection="1">
      <alignment horizontal="right" vertical="center" wrapText="1"/>
    </xf>
    <xf numFmtId="9" fontId="24" fillId="9" borderId="0" xfId="2" applyFont="1" applyFill="1" applyBorder="1" applyAlignment="1" applyProtection="1">
      <alignment horizontal="center" vertical="center" wrapText="1"/>
      <protection locked="0"/>
    </xf>
    <xf numFmtId="44" fontId="24" fillId="0" borderId="6" xfId="1" applyFont="1" applyBorder="1" applyAlignment="1" applyProtection="1">
      <alignment horizontal="right" vertical="center"/>
    </xf>
    <xf numFmtId="44" fontId="24" fillId="0" borderId="0" xfId="1" applyFont="1" applyBorder="1" applyAlignment="1" applyProtection="1">
      <alignment horizontal="right" vertical="center"/>
    </xf>
    <xf numFmtId="44" fontId="3" fillId="0" borderId="6" xfId="1" applyFont="1" applyBorder="1" applyAlignment="1" applyProtection="1">
      <alignment horizontal="right" vertical="center"/>
    </xf>
    <xf numFmtId="44" fontId="3" fillId="0" borderId="0" xfId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44" fontId="24" fillId="0" borderId="6" xfId="1" applyFont="1" applyBorder="1" applyAlignment="1" applyProtection="1">
      <alignment horizontal="right"/>
    </xf>
    <xf numFmtId="44" fontId="24" fillId="0" borderId="0" xfId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4" fontId="3" fillId="0" borderId="0" xfId="1" applyFont="1" applyBorder="1" applyAlignment="1">
      <alignment horizontal="center"/>
    </xf>
    <xf numFmtId="0" fontId="3" fillId="8" borderId="0" xfId="0" applyFont="1" applyFill="1" applyBorder="1" applyAlignment="1">
      <alignment horizontal="right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44" fontId="5" fillId="0" borderId="0" xfId="1" applyFont="1" applyBorder="1" applyAlignment="1">
      <alignment horizontal="center"/>
    </xf>
    <xf numFmtId="44" fontId="5" fillId="6" borderId="0" xfId="1" applyFont="1" applyFill="1" applyBorder="1" applyAlignment="1" applyProtection="1">
      <alignment horizontal="center"/>
      <protection locked="0"/>
    </xf>
    <xf numFmtId="44" fontId="11" fillId="0" borderId="0" xfId="1" applyFont="1" applyBorder="1" applyAlignment="1">
      <alignment horizontal="center"/>
    </xf>
    <xf numFmtId="44" fontId="3" fillId="8" borderId="0" xfId="1" applyFont="1" applyFill="1" applyBorder="1" applyAlignment="1">
      <alignment horizontal="center"/>
    </xf>
    <xf numFmtId="44" fontId="12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4" fillId="7" borderId="2" xfId="1" applyNumberFormat="1" applyFont="1" applyFill="1" applyBorder="1" applyAlignment="1" applyProtection="1">
      <alignment horizontal="center" wrapText="1"/>
      <protection locked="0"/>
    </xf>
    <xf numFmtId="0" fontId="3" fillId="7" borderId="1" xfId="1" applyNumberFormat="1" applyFont="1" applyFill="1" applyBorder="1" applyAlignment="1" applyProtection="1">
      <alignment horizontal="center" wrapText="1"/>
      <protection locked="0"/>
    </xf>
    <xf numFmtId="164" fontId="24" fillId="7" borderId="2" xfId="1" applyNumberFormat="1" applyFont="1" applyFill="1" applyBorder="1" applyAlignment="1" applyProtection="1">
      <alignment horizontal="center"/>
      <protection locked="0"/>
    </xf>
    <xf numFmtId="0" fontId="24" fillId="7" borderId="1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right"/>
    </xf>
    <xf numFmtId="0" fontId="27" fillId="0" borderId="0" xfId="0" applyFont="1" applyAlignment="1">
      <alignment horizontal="right" wrapText="1"/>
    </xf>
    <xf numFmtId="44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14" fontId="3" fillId="0" borderId="1" xfId="1" applyNumberFormat="1" applyFont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4" fontId="3" fillId="0" borderId="6" xfId="1" applyFont="1" applyBorder="1" applyAlignment="1" applyProtection="1">
      <alignment horizontal="right"/>
    </xf>
    <xf numFmtId="44" fontId="3" fillId="0" borderId="0" xfId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left"/>
    </xf>
    <xf numFmtId="0" fontId="2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right"/>
    </xf>
    <xf numFmtId="0" fontId="3" fillId="7" borderId="1" xfId="1" applyNumberFormat="1" applyFont="1" applyFill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3" fillId="0" borderId="1" xfId="1" applyNumberFormat="1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 applyProtection="1">
      <alignment horizontal="center"/>
      <protection locked="0"/>
    </xf>
    <xf numFmtId="44" fontId="3" fillId="0" borderId="1" xfId="1" applyFont="1" applyBorder="1" applyAlignment="1" applyProtection="1">
      <alignment horizontal="center"/>
    </xf>
    <xf numFmtId="14" fontId="3" fillId="0" borderId="1" xfId="1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24" fillId="9" borderId="4" xfId="0" applyFont="1" applyFill="1" applyBorder="1" applyAlignment="1" applyProtection="1">
      <alignment horizontal="center" vertical="center" wrapText="1"/>
      <protection locked="0"/>
    </xf>
    <xf numFmtId="44" fontId="24" fillId="0" borderId="6" xfId="1" applyFont="1" applyBorder="1" applyAlignment="1" applyProtection="1">
      <alignment horizontal="center"/>
    </xf>
    <xf numFmtId="44" fontId="24" fillId="0" borderId="0" xfId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4" fontId="3" fillId="0" borderId="1" xfId="1" applyFont="1" applyBorder="1" applyAlignment="1" applyProtection="1">
      <alignment horizontal="center" vertical="center"/>
      <protection locked="0"/>
    </xf>
    <xf numFmtId="0" fontId="3" fillId="7" borderId="1" xfId="1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/>
    </xf>
    <xf numFmtId="0" fontId="3" fillId="8" borderId="6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24" fillId="7" borderId="2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right"/>
    </xf>
    <xf numFmtId="0" fontId="17" fillId="0" borderId="1" xfId="1" applyNumberFormat="1" applyFont="1" applyFill="1" applyBorder="1" applyAlignment="1" applyProtection="1">
      <alignment horizontal="center" vertical="center"/>
    </xf>
    <xf numFmtId="0" fontId="17" fillId="0" borderId="2" xfId="1" applyNumberFormat="1" applyFont="1" applyFill="1" applyBorder="1" applyAlignment="1" applyProtection="1">
      <alignment horizontal="center" vertical="center"/>
    </xf>
    <xf numFmtId="0" fontId="17" fillId="0" borderId="2" xfId="1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2" sqref="A22"/>
    </sheetView>
  </sheetViews>
  <sheetFormatPr defaultRowHeight="15" x14ac:dyDescent="0.25"/>
  <cols>
    <col min="1" max="1" width="60.7109375" bestFit="1" customWidth="1"/>
  </cols>
  <sheetData>
    <row r="1" spans="1:6" x14ac:dyDescent="0.25">
      <c r="A1" s="1" t="s">
        <v>49</v>
      </c>
      <c r="C1" t="s">
        <v>110</v>
      </c>
      <c r="F1" t="s">
        <v>114</v>
      </c>
    </row>
    <row r="2" spans="1:6" x14ac:dyDescent="0.25">
      <c r="A2" s="1" t="s">
        <v>50</v>
      </c>
      <c r="C2" t="s">
        <v>111</v>
      </c>
      <c r="F2" t="s">
        <v>128</v>
      </c>
    </row>
    <row r="3" spans="1:6" x14ac:dyDescent="0.25">
      <c r="A3" s="1" t="s">
        <v>51</v>
      </c>
      <c r="C3" t="s">
        <v>112</v>
      </c>
      <c r="F3" t="s">
        <v>115</v>
      </c>
    </row>
    <row r="4" spans="1:6" x14ac:dyDescent="0.25">
      <c r="A4" s="1" t="s">
        <v>52</v>
      </c>
      <c r="C4" t="s">
        <v>113</v>
      </c>
    </row>
    <row r="5" spans="1:6" x14ac:dyDescent="0.25">
      <c r="A5" s="1" t="s">
        <v>53</v>
      </c>
    </row>
    <row r="6" spans="1:6" x14ac:dyDescent="0.25">
      <c r="A6" s="1" t="s">
        <v>54</v>
      </c>
    </row>
    <row r="7" spans="1:6" x14ac:dyDescent="0.25">
      <c r="A7" s="1" t="s">
        <v>55</v>
      </c>
      <c r="C7" t="s">
        <v>143</v>
      </c>
    </row>
    <row r="8" spans="1:6" x14ac:dyDescent="0.25">
      <c r="A8" s="1" t="s">
        <v>56</v>
      </c>
    </row>
    <row r="9" spans="1:6" x14ac:dyDescent="0.25">
      <c r="A9" s="1" t="s">
        <v>57</v>
      </c>
    </row>
    <row r="10" spans="1:6" x14ac:dyDescent="0.25">
      <c r="A10" s="1" t="s">
        <v>58</v>
      </c>
    </row>
    <row r="11" spans="1:6" x14ac:dyDescent="0.25">
      <c r="A11" s="1" t="s">
        <v>59</v>
      </c>
    </row>
    <row r="12" spans="1:6" x14ac:dyDescent="0.25">
      <c r="A12" s="1" t="s">
        <v>60</v>
      </c>
    </row>
    <row r="13" spans="1:6" x14ac:dyDescent="0.25">
      <c r="A13" s="1" t="s">
        <v>61</v>
      </c>
    </row>
    <row r="15" spans="1:6" x14ac:dyDescent="0.25">
      <c r="A15" s="86" t="s">
        <v>65</v>
      </c>
    </row>
    <row r="16" spans="1:6" x14ac:dyDescent="0.25">
      <c r="A16" s="86" t="s">
        <v>66</v>
      </c>
    </row>
    <row r="17" spans="1:1" x14ac:dyDescent="0.25">
      <c r="A17" s="86" t="s">
        <v>67</v>
      </c>
    </row>
    <row r="18" spans="1:1" x14ac:dyDescent="0.25">
      <c r="A18" s="86" t="s">
        <v>68</v>
      </c>
    </row>
    <row r="19" spans="1:1" x14ac:dyDescent="0.25">
      <c r="A19" s="86" t="s">
        <v>69</v>
      </c>
    </row>
    <row r="21" spans="1:1" x14ac:dyDescent="0.25">
      <c r="A21" s="86" t="s">
        <v>92</v>
      </c>
    </row>
    <row r="22" spans="1:1" x14ac:dyDescent="0.25">
      <c r="A22" s="86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tabSelected="1" topLeftCell="A73" zoomScaleNormal="100" workbookViewId="0">
      <selection activeCell="B31" sqref="B31"/>
    </sheetView>
  </sheetViews>
  <sheetFormatPr defaultRowHeight="15.75" x14ac:dyDescent="0.25"/>
  <cols>
    <col min="1" max="1" width="33.42578125" style="4" customWidth="1"/>
    <col min="2" max="2" width="16" style="5" customWidth="1"/>
    <col min="3" max="3" width="2.7109375" style="13" customWidth="1"/>
    <col min="4" max="4" width="33.42578125" style="4" customWidth="1"/>
    <col min="5" max="5" width="16" style="4" customWidth="1"/>
    <col min="6" max="6" width="2.7109375" style="13" customWidth="1"/>
    <col min="7" max="7" width="33.42578125" style="4" customWidth="1"/>
    <col min="8" max="8" width="16" style="4" customWidth="1"/>
    <col min="9" max="9" width="2.7109375" style="4" customWidth="1"/>
    <col min="10" max="10" width="33.42578125" style="4" customWidth="1"/>
    <col min="11" max="11" width="16" style="4" customWidth="1"/>
    <col min="12" max="16384" width="9.140625" style="4"/>
  </cols>
  <sheetData>
    <row r="1" spans="1:11" s="19" customFormat="1" ht="35.1" customHeight="1" thickBot="1" x14ac:dyDescent="0.35">
      <c r="A1" s="69" t="s">
        <v>117</v>
      </c>
      <c r="B1" s="352"/>
      <c r="C1" s="352"/>
      <c r="D1" s="352"/>
      <c r="E1" s="68"/>
      <c r="F1" s="68"/>
      <c r="G1" s="69" t="s">
        <v>21</v>
      </c>
      <c r="H1" s="353"/>
      <c r="I1" s="353"/>
      <c r="J1" s="353"/>
      <c r="K1" s="68"/>
    </row>
    <row r="2" spans="1:11" s="19" customFormat="1" ht="35.1" customHeight="1" thickBot="1" x14ac:dyDescent="0.35">
      <c r="A2" s="181" t="s">
        <v>129</v>
      </c>
      <c r="B2" s="354"/>
      <c r="C2" s="354"/>
      <c r="D2" s="354"/>
      <c r="E2" s="68"/>
      <c r="F2" s="68"/>
      <c r="G2" s="69" t="s">
        <v>43</v>
      </c>
      <c r="H2" s="351"/>
      <c r="I2" s="351"/>
      <c r="J2" s="351"/>
      <c r="K2" s="164"/>
    </row>
    <row r="3" spans="1:11" s="19" customFormat="1" ht="35.1" customHeight="1" thickBot="1" x14ac:dyDescent="0.35">
      <c r="A3" s="355" t="s">
        <v>153</v>
      </c>
      <c r="B3" s="355"/>
      <c r="D3" s="309"/>
      <c r="E3" s="68"/>
      <c r="F3" s="68"/>
      <c r="G3" s="355" t="s">
        <v>154</v>
      </c>
      <c r="H3" s="355"/>
      <c r="I3" s="164"/>
      <c r="J3" s="309"/>
      <c r="K3" s="164"/>
    </row>
    <row r="4" spans="1:11" s="305" customFormat="1" ht="35.1" customHeight="1" thickBot="1" x14ac:dyDescent="0.35">
      <c r="A4" s="355" t="s">
        <v>155</v>
      </c>
      <c r="B4" s="355"/>
      <c r="C4" s="306"/>
      <c r="D4" s="318"/>
      <c r="F4" s="307"/>
      <c r="G4" s="356" t="s">
        <v>156</v>
      </c>
      <c r="H4" s="356"/>
      <c r="J4" s="319"/>
    </row>
    <row r="5" spans="1:11" s="19" customFormat="1" ht="18.75" x14ac:dyDescent="0.3">
      <c r="B5" s="21"/>
      <c r="C5" s="20"/>
      <c r="F5" s="20"/>
    </row>
    <row r="6" spans="1:11" s="23" customFormat="1" ht="17.25" x14ac:dyDescent="0.3">
      <c r="A6" s="350" t="s">
        <v>13</v>
      </c>
      <c r="B6" s="350"/>
      <c r="C6" s="22"/>
      <c r="D6" s="350" t="s">
        <v>14</v>
      </c>
      <c r="E6" s="350"/>
      <c r="F6" s="22"/>
      <c r="G6" s="350" t="s">
        <v>19</v>
      </c>
      <c r="H6" s="350"/>
      <c r="J6" s="350" t="s">
        <v>17</v>
      </c>
      <c r="K6" s="350"/>
    </row>
    <row r="7" spans="1:11" ht="3.75" customHeight="1" x14ac:dyDescent="0.25">
      <c r="A7" s="15"/>
      <c r="B7" s="16"/>
      <c r="C7" s="18"/>
      <c r="D7" s="15"/>
      <c r="E7" s="15"/>
      <c r="F7" s="18"/>
      <c r="G7" s="15"/>
      <c r="H7" s="17"/>
      <c r="J7" s="15"/>
      <c r="K7" s="15"/>
    </row>
    <row r="8" spans="1:11" x14ac:dyDescent="0.25">
      <c r="A8" s="2" t="s">
        <v>0</v>
      </c>
      <c r="D8" s="2" t="s">
        <v>0</v>
      </c>
      <c r="E8" s="5"/>
      <c r="G8" s="2" t="s">
        <v>0</v>
      </c>
      <c r="H8" s="5"/>
      <c r="J8" s="2" t="s">
        <v>0</v>
      </c>
      <c r="K8" s="5"/>
    </row>
    <row r="9" spans="1:11" x14ac:dyDescent="0.25">
      <c r="A9" s="6" t="s">
        <v>63</v>
      </c>
      <c r="B9" s="310"/>
      <c r="D9" s="6" t="s">
        <v>63</v>
      </c>
      <c r="E9" s="310"/>
      <c r="G9" s="6" t="s">
        <v>63</v>
      </c>
      <c r="H9" s="313"/>
      <c r="J9" s="6" t="s">
        <v>63</v>
      </c>
      <c r="K9" s="313"/>
    </row>
    <row r="10" spans="1:11" x14ac:dyDescent="0.25">
      <c r="A10" s="6" t="s">
        <v>7</v>
      </c>
      <c r="B10" s="310"/>
      <c r="D10" s="6" t="s">
        <v>7</v>
      </c>
      <c r="E10" s="310"/>
      <c r="G10" s="6" t="s">
        <v>7</v>
      </c>
      <c r="H10" s="313"/>
      <c r="J10" s="6" t="s">
        <v>7</v>
      </c>
      <c r="K10" s="313"/>
    </row>
    <row r="11" spans="1:11" x14ac:dyDescent="0.25">
      <c r="A11" s="6" t="s">
        <v>8</v>
      </c>
      <c r="B11" s="310"/>
      <c r="D11" s="6" t="s">
        <v>8</v>
      </c>
      <c r="E11" s="310"/>
      <c r="G11" s="6" t="s">
        <v>8</v>
      </c>
      <c r="H11" s="313"/>
      <c r="J11" s="6" t="s">
        <v>8</v>
      </c>
      <c r="K11" s="313"/>
    </row>
    <row r="12" spans="1:11" x14ac:dyDescent="0.25">
      <c r="A12" s="6" t="s">
        <v>62</v>
      </c>
      <c r="B12" s="310"/>
      <c r="D12" s="6" t="s">
        <v>62</v>
      </c>
      <c r="E12" s="310"/>
      <c r="G12" s="6" t="s">
        <v>62</v>
      </c>
      <c r="H12" s="313"/>
      <c r="J12" s="6" t="s">
        <v>62</v>
      </c>
      <c r="K12" s="313"/>
    </row>
    <row r="13" spans="1:11" x14ac:dyDescent="0.25">
      <c r="A13" s="27" t="s">
        <v>12</v>
      </c>
      <c r="B13" s="310"/>
      <c r="C13" s="88"/>
      <c r="D13" s="27" t="s">
        <v>12</v>
      </c>
      <c r="E13" s="310"/>
      <c r="F13" s="88"/>
      <c r="G13" s="32" t="s">
        <v>12</v>
      </c>
      <c r="H13" s="313"/>
      <c r="I13" s="31"/>
      <c r="J13" s="32" t="s">
        <v>12</v>
      </c>
      <c r="K13" s="313"/>
    </row>
    <row r="14" spans="1:11" x14ac:dyDescent="0.25">
      <c r="A14" s="27" t="s">
        <v>12</v>
      </c>
      <c r="B14" s="310"/>
      <c r="C14" s="88"/>
      <c r="D14" s="27" t="s">
        <v>12</v>
      </c>
      <c r="E14" s="310"/>
      <c r="F14" s="88"/>
      <c r="G14" s="32" t="s">
        <v>12</v>
      </c>
      <c r="H14" s="313"/>
      <c r="I14" s="31"/>
      <c r="J14" s="32" t="s">
        <v>12</v>
      </c>
      <c r="K14" s="313"/>
    </row>
    <row r="15" spans="1:11" x14ac:dyDescent="0.25">
      <c r="A15" s="27" t="s">
        <v>12</v>
      </c>
      <c r="B15" s="310"/>
      <c r="C15" s="88"/>
      <c r="D15" s="27" t="s">
        <v>12</v>
      </c>
      <c r="E15" s="310"/>
      <c r="F15" s="88"/>
      <c r="G15" s="32" t="s">
        <v>12</v>
      </c>
      <c r="H15" s="313"/>
      <c r="I15" s="31"/>
      <c r="J15" s="32" t="s">
        <v>12</v>
      </c>
      <c r="K15" s="313"/>
    </row>
    <row r="16" spans="1:11" x14ac:dyDescent="0.25">
      <c r="A16" s="27" t="s">
        <v>12</v>
      </c>
      <c r="B16" s="310"/>
      <c r="C16" s="88"/>
      <c r="D16" s="27" t="s">
        <v>12</v>
      </c>
      <c r="E16" s="310"/>
      <c r="F16" s="88"/>
      <c r="G16" s="32" t="s">
        <v>12</v>
      </c>
      <c r="H16" s="313"/>
      <c r="I16" s="31"/>
      <c r="J16" s="32" t="s">
        <v>12</v>
      </c>
      <c r="K16" s="313"/>
    </row>
    <row r="17" spans="1:11" x14ac:dyDescent="0.25">
      <c r="A17" s="27" t="s">
        <v>12</v>
      </c>
      <c r="B17" s="310"/>
      <c r="C17" s="88"/>
      <c r="D17" s="27" t="s">
        <v>12</v>
      </c>
      <c r="E17" s="310"/>
      <c r="F17" s="88"/>
      <c r="G17" s="32" t="s">
        <v>12</v>
      </c>
      <c r="H17" s="313"/>
      <c r="I17" s="31"/>
      <c r="J17" s="32" t="s">
        <v>12</v>
      </c>
      <c r="K17" s="313"/>
    </row>
    <row r="18" spans="1:11" x14ac:dyDescent="0.25">
      <c r="A18" s="27" t="s">
        <v>12</v>
      </c>
      <c r="B18" s="310"/>
      <c r="C18" s="88"/>
      <c r="D18" s="27" t="s">
        <v>12</v>
      </c>
      <c r="E18" s="310"/>
      <c r="F18" s="88"/>
      <c r="G18" s="32" t="s">
        <v>12</v>
      </c>
      <c r="H18" s="313"/>
      <c r="I18" s="31"/>
      <c r="J18" s="32" t="s">
        <v>12</v>
      </c>
      <c r="K18" s="313"/>
    </row>
    <row r="19" spans="1:11" x14ac:dyDescent="0.25">
      <c r="A19" s="27" t="s">
        <v>12</v>
      </c>
      <c r="B19" s="310"/>
      <c r="C19" s="88"/>
      <c r="D19" s="27" t="s">
        <v>12</v>
      </c>
      <c r="E19" s="310"/>
      <c r="F19" s="88"/>
      <c r="G19" s="32" t="s">
        <v>12</v>
      </c>
      <c r="H19" s="313"/>
      <c r="I19" s="31"/>
      <c r="J19" s="32" t="s">
        <v>12</v>
      </c>
      <c r="K19" s="313"/>
    </row>
    <row r="20" spans="1:11" x14ac:dyDescent="0.25">
      <c r="A20" s="27" t="s">
        <v>12</v>
      </c>
      <c r="B20" s="310"/>
      <c r="C20" s="88"/>
      <c r="D20" s="27" t="s">
        <v>12</v>
      </c>
      <c r="E20" s="310"/>
      <c r="F20" s="88"/>
      <c r="G20" s="32" t="s">
        <v>12</v>
      </c>
      <c r="H20" s="313"/>
      <c r="I20" s="31"/>
      <c r="J20" s="32" t="s">
        <v>12</v>
      </c>
      <c r="K20" s="313"/>
    </row>
    <row r="21" spans="1:11" x14ac:dyDescent="0.25">
      <c r="A21" s="27" t="s">
        <v>12</v>
      </c>
      <c r="B21" s="310"/>
      <c r="C21" s="88"/>
      <c r="D21" s="27" t="s">
        <v>12</v>
      </c>
      <c r="E21" s="310"/>
      <c r="F21" s="88"/>
      <c r="G21" s="32" t="s">
        <v>12</v>
      </c>
      <c r="H21" s="313"/>
      <c r="I21" s="31"/>
      <c r="J21" s="32" t="s">
        <v>12</v>
      </c>
      <c r="K21" s="313"/>
    </row>
    <row r="22" spans="1:11" x14ac:dyDescent="0.25">
      <c r="A22" s="27" t="s">
        <v>12</v>
      </c>
      <c r="B22" s="310"/>
      <c r="C22" s="88"/>
      <c r="D22" s="27" t="s">
        <v>12</v>
      </c>
      <c r="E22" s="310"/>
      <c r="F22" s="88"/>
      <c r="G22" s="32" t="s">
        <v>12</v>
      </c>
      <c r="H22" s="313"/>
      <c r="I22" s="31"/>
      <c r="J22" s="32" t="s">
        <v>12</v>
      </c>
      <c r="K22" s="313"/>
    </row>
    <row r="23" spans="1:11" x14ac:dyDescent="0.25">
      <c r="A23" s="27" t="s">
        <v>12</v>
      </c>
      <c r="B23" s="310"/>
      <c r="C23" s="88"/>
      <c r="D23" s="27" t="s">
        <v>12</v>
      </c>
      <c r="E23" s="310"/>
      <c r="F23" s="88"/>
      <c r="G23" s="32" t="s">
        <v>12</v>
      </c>
      <c r="H23" s="313"/>
      <c r="I23" s="31"/>
      <c r="J23" s="32" t="s">
        <v>12</v>
      </c>
      <c r="K23" s="313"/>
    </row>
    <row r="24" spans="1:11" ht="16.5" thickBot="1" x14ac:dyDescent="0.3">
      <c r="A24" s="27" t="s">
        <v>12</v>
      </c>
      <c r="B24" s="311"/>
      <c r="C24" s="88"/>
      <c r="D24" s="27" t="s">
        <v>12</v>
      </c>
      <c r="E24" s="311"/>
      <c r="F24" s="88"/>
      <c r="G24" s="32" t="s">
        <v>12</v>
      </c>
      <c r="H24" s="314"/>
      <c r="I24" s="31"/>
      <c r="J24" s="32" t="s">
        <v>12</v>
      </c>
      <c r="K24" s="314"/>
    </row>
    <row r="25" spans="1:11" x14ac:dyDescent="0.25">
      <c r="A25" s="9" t="s">
        <v>103</v>
      </c>
      <c r="B25" s="312">
        <f>SUM(B9:B24)</f>
        <v>0</v>
      </c>
      <c r="D25" s="9" t="s">
        <v>103</v>
      </c>
      <c r="E25" s="312">
        <f>SUM(E9:E24)</f>
        <v>0</v>
      </c>
      <c r="G25" s="9" t="s">
        <v>103</v>
      </c>
      <c r="H25" s="312">
        <f>SUM(H9:H24)</f>
        <v>0</v>
      </c>
      <c r="J25" s="9" t="s">
        <v>103</v>
      </c>
      <c r="K25" s="312">
        <f>SUM(K9:K24)</f>
        <v>0</v>
      </c>
    </row>
    <row r="26" spans="1:11" x14ac:dyDescent="0.25">
      <c r="A26" s="6"/>
      <c r="D26" s="6"/>
      <c r="E26" s="5"/>
      <c r="G26" s="6"/>
      <c r="H26" s="5"/>
      <c r="J26" s="6"/>
      <c r="K26" s="5"/>
    </row>
    <row r="27" spans="1:11" ht="16.5" thickBot="1" x14ac:dyDescent="0.3">
      <c r="A27" s="7" t="s">
        <v>1</v>
      </c>
      <c r="B27" s="311"/>
      <c r="D27" s="7" t="s">
        <v>1</v>
      </c>
      <c r="E27" s="311"/>
      <c r="G27" s="7" t="s">
        <v>1</v>
      </c>
      <c r="H27" s="314"/>
      <c r="J27" s="7" t="s">
        <v>1</v>
      </c>
      <c r="K27" s="314"/>
    </row>
    <row r="28" spans="1:11" x14ac:dyDescent="0.25">
      <c r="A28" s="2" t="s">
        <v>2</v>
      </c>
      <c r="B28" s="3">
        <f>B25-B27</f>
        <v>0</v>
      </c>
      <c r="D28" s="2" t="s">
        <v>2</v>
      </c>
      <c r="E28" s="3">
        <f>E25-E27</f>
        <v>0</v>
      </c>
      <c r="G28" s="2" t="s">
        <v>2</v>
      </c>
      <c r="H28" s="3">
        <f>H25-H27</f>
        <v>0</v>
      </c>
      <c r="J28" s="2" t="s">
        <v>2</v>
      </c>
      <c r="K28" s="3">
        <f>K25-K27</f>
        <v>0</v>
      </c>
    </row>
    <row r="29" spans="1:11" x14ac:dyDescent="0.25">
      <c r="E29" s="5"/>
      <c r="H29" s="5"/>
      <c r="K29" s="5"/>
    </row>
    <row r="30" spans="1:11" x14ac:dyDescent="0.25">
      <c r="A30" s="9" t="s">
        <v>10</v>
      </c>
      <c r="D30" s="9" t="s">
        <v>10</v>
      </c>
      <c r="E30" s="5"/>
      <c r="G30" s="9" t="s">
        <v>10</v>
      </c>
      <c r="H30" s="5"/>
      <c r="J30" s="9" t="s">
        <v>10</v>
      </c>
      <c r="K30" s="5"/>
    </row>
    <row r="31" spans="1:11" x14ac:dyDescent="0.25">
      <c r="A31" s="59" t="s">
        <v>3</v>
      </c>
      <c r="B31" s="27"/>
      <c r="D31" s="59" t="s">
        <v>3</v>
      </c>
      <c r="E31" s="27"/>
      <c r="G31" s="59" t="s">
        <v>3</v>
      </c>
      <c r="H31" s="29"/>
      <c r="J31" s="59" t="s">
        <v>3</v>
      </c>
      <c r="K31" s="29"/>
    </row>
    <row r="32" spans="1:11" x14ac:dyDescent="0.25">
      <c r="A32" s="59" t="s">
        <v>98</v>
      </c>
      <c r="B32" s="27"/>
      <c r="D32" s="59" t="s">
        <v>98</v>
      </c>
      <c r="E32" s="27"/>
      <c r="G32" s="59" t="s">
        <v>98</v>
      </c>
      <c r="H32" s="29"/>
      <c r="J32" s="59" t="s">
        <v>98</v>
      </c>
      <c r="K32" s="29"/>
    </row>
    <row r="33" spans="1:11" x14ac:dyDescent="0.25">
      <c r="A33" s="59" t="s">
        <v>99</v>
      </c>
      <c r="B33" s="27"/>
      <c r="D33" s="59" t="s">
        <v>99</v>
      </c>
      <c r="E33" s="27"/>
      <c r="G33" s="59" t="s">
        <v>99</v>
      </c>
      <c r="H33" s="29"/>
      <c r="J33" s="59" t="s">
        <v>99</v>
      </c>
      <c r="K33" s="29"/>
    </row>
    <row r="34" spans="1:11" x14ac:dyDescent="0.25">
      <c r="A34" s="59" t="s">
        <v>100</v>
      </c>
      <c r="B34" s="27"/>
      <c r="D34" s="59" t="s">
        <v>100</v>
      </c>
      <c r="E34" s="27"/>
      <c r="G34" s="59" t="s">
        <v>100</v>
      </c>
      <c r="H34" s="29"/>
      <c r="J34" s="59" t="s">
        <v>100</v>
      </c>
      <c r="K34" s="29"/>
    </row>
    <row r="35" spans="1:11" x14ac:dyDescent="0.25">
      <c r="A35" s="59" t="s">
        <v>101</v>
      </c>
      <c r="B35" s="27"/>
      <c r="D35" s="59" t="s">
        <v>101</v>
      </c>
      <c r="E35" s="27"/>
      <c r="G35" s="59" t="s">
        <v>101</v>
      </c>
      <c r="H35" s="29"/>
      <c r="J35" s="59" t="s">
        <v>101</v>
      </c>
      <c r="K35" s="29"/>
    </row>
    <row r="36" spans="1:11" x14ac:dyDescent="0.25">
      <c r="A36" s="59" t="s">
        <v>11</v>
      </c>
      <c r="B36" s="27"/>
      <c r="D36" s="59" t="s">
        <v>11</v>
      </c>
      <c r="E36" s="27"/>
      <c r="G36" s="59" t="s">
        <v>11</v>
      </c>
      <c r="H36" s="29"/>
      <c r="J36" s="59" t="s">
        <v>11</v>
      </c>
      <c r="K36" s="29"/>
    </row>
    <row r="37" spans="1:11" x14ac:dyDescent="0.25">
      <c r="A37" s="27" t="s">
        <v>12</v>
      </c>
      <c r="B37" s="27"/>
      <c r="D37" s="27" t="s">
        <v>12</v>
      </c>
      <c r="E37" s="27"/>
      <c r="G37" s="157" t="s">
        <v>12</v>
      </c>
      <c r="H37" s="29"/>
      <c r="J37" s="157" t="s">
        <v>12</v>
      </c>
      <c r="K37" s="29"/>
    </row>
    <row r="38" spans="1:11" x14ac:dyDescent="0.25">
      <c r="A38" s="27" t="s">
        <v>12</v>
      </c>
      <c r="B38" s="27"/>
      <c r="D38" s="27" t="s">
        <v>12</v>
      </c>
      <c r="E38" s="27"/>
      <c r="G38" s="157" t="s">
        <v>12</v>
      </c>
      <c r="H38" s="29"/>
      <c r="J38" s="157" t="s">
        <v>12</v>
      </c>
      <c r="K38" s="29"/>
    </row>
    <row r="39" spans="1:11" x14ac:dyDescent="0.25">
      <c r="A39" s="27" t="s">
        <v>12</v>
      </c>
      <c r="B39" s="27"/>
      <c r="D39" s="27" t="s">
        <v>12</v>
      </c>
      <c r="E39" s="27"/>
      <c r="G39" s="157" t="s">
        <v>12</v>
      </c>
      <c r="H39" s="29"/>
      <c r="J39" s="157" t="s">
        <v>12</v>
      </c>
      <c r="K39" s="29"/>
    </row>
    <row r="40" spans="1:11" x14ac:dyDescent="0.25">
      <c r="A40" s="27" t="s">
        <v>12</v>
      </c>
      <c r="B40" s="27"/>
      <c r="D40" s="27" t="s">
        <v>12</v>
      </c>
      <c r="E40" s="27"/>
      <c r="G40" s="157" t="s">
        <v>12</v>
      </c>
      <c r="H40" s="29"/>
      <c r="J40" s="157" t="s">
        <v>12</v>
      </c>
      <c r="K40" s="29"/>
    </row>
    <row r="41" spans="1:11" x14ac:dyDescent="0.25">
      <c r="A41" s="27" t="s">
        <v>12</v>
      </c>
      <c r="B41" s="27"/>
      <c r="D41" s="27" t="s">
        <v>12</v>
      </c>
      <c r="E41" s="27"/>
      <c r="G41" s="157" t="s">
        <v>12</v>
      </c>
      <c r="H41" s="29"/>
      <c r="J41" s="157" t="s">
        <v>12</v>
      </c>
      <c r="K41" s="29"/>
    </row>
    <row r="42" spans="1:11" x14ac:dyDescent="0.25">
      <c r="A42" s="27" t="s">
        <v>12</v>
      </c>
      <c r="B42" s="27"/>
      <c r="D42" s="27" t="s">
        <v>12</v>
      </c>
      <c r="E42" s="27"/>
      <c r="G42" s="157" t="s">
        <v>12</v>
      </c>
      <c r="H42" s="29"/>
      <c r="J42" s="157" t="s">
        <v>12</v>
      </c>
      <c r="K42" s="29"/>
    </row>
    <row r="43" spans="1:11" x14ac:dyDescent="0.25">
      <c r="A43" s="27" t="s">
        <v>12</v>
      </c>
      <c r="B43" s="27"/>
      <c r="D43" s="27" t="s">
        <v>12</v>
      </c>
      <c r="E43" s="27"/>
      <c r="G43" s="157" t="s">
        <v>12</v>
      </c>
      <c r="H43" s="29"/>
      <c r="J43" s="157" t="s">
        <v>12</v>
      </c>
      <c r="K43" s="29"/>
    </row>
    <row r="44" spans="1:11" x14ac:dyDescent="0.25">
      <c r="A44" s="27" t="s">
        <v>12</v>
      </c>
      <c r="B44" s="27"/>
      <c r="D44" s="27" t="s">
        <v>12</v>
      </c>
      <c r="E44" s="27"/>
      <c r="G44" s="157" t="s">
        <v>12</v>
      </c>
      <c r="H44" s="29"/>
      <c r="J44" s="157" t="s">
        <v>12</v>
      </c>
      <c r="K44" s="29"/>
    </row>
    <row r="45" spans="1:11" x14ac:dyDescent="0.25">
      <c r="A45" s="27" t="s">
        <v>12</v>
      </c>
      <c r="B45" s="27"/>
      <c r="D45" s="27" t="s">
        <v>12</v>
      </c>
      <c r="E45" s="27"/>
      <c r="G45" s="157" t="s">
        <v>12</v>
      </c>
      <c r="H45" s="29"/>
      <c r="J45" s="157" t="s">
        <v>12</v>
      </c>
      <c r="K45" s="29"/>
    </row>
    <row r="46" spans="1:11" x14ac:dyDescent="0.25">
      <c r="A46" s="27" t="s">
        <v>12</v>
      </c>
      <c r="B46" s="27"/>
      <c r="D46" s="27" t="s">
        <v>12</v>
      </c>
      <c r="E46" s="27"/>
      <c r="G46" s="157" t="s">
        <v>12</v>
      </c>
      <c r="H46" s="29"/>
      <c r="J46" s="157" t="s">
        <v>12</v>
      </c>
      <c r="K46" s="29"/>
    </row>
    <row r="47" spans="1:11" x14ac:dyDescent="0.25">
      <c r="A47" s="27" t="s">
        <v>12</v>
      </c>
      <c r="B47" s="27"/>
      <c r="D47" s="27" t="s">
        <v>12</v>
      </c>
      <c r="E47" s="27"/>
      <c r="G47" s="157" t="s">
        <v>12</v>
      </c>
      <c r="H47" s="29"/>
      <c r="J47" s="157" t="s">
        <v>12</v>
      </c>
      <c r="K47" s="29"/>
    </row>
    <row r="48" spans="1:11" x14ac:dyDescent="0.25">
      <c r="A48" s="27" t="s">
        <v>12</v>
      </c>
      <c r="B48" s="27"/>
      <c r="D48" s="27" t="s">
        <v>12</v>
      </c>
      <c r="E48" s="27"/>
      <c r="G48" s="157" t="s">
        <v>12</v>
      </c>
      <c r="H48" s="29"/>
      <c r="J48" s="157" t="s">
        <v>12</v>
      </c>
      <c r="K48" s="29"/>
    </row>
    <row r="49" spans="1:11" x14ac:dyDescent="0.25">
      <c r="A49" s="27" t="s">
        <v>12</v>
      </c>
      <c r="B49" s="27"/>
      <c r="D49" s="27" t="s">
        <v>12</v>
      </c>
      <c r="E49" s="27"/>
      <c r="G49" s="157" t="s">
        <v>12</v>
      </c>
      <c r="H49" s="29"/>
      <c r="J49" s="157" t="s">
        <v>12</v>
      </c>
      <c r="K49" s="29"/>
    </row>
    <row r="50" spans="1:11" x14ac:dyDescent="0.25">
      <c r="A50" s="27" t="s">
        <v>12</v>
      </c>
      <c r="B50" s="27"/>
      <c r="D50" s="27" t="s">
        <v>12</v>
      </c>
      <c r="E50" s="27"/>
      <c r="G50" s="157" t="s">
        <v>12</v>
      </c>
      <c r="H50" s="29"/>
      <c r="J50" s="157" t="s">
        <v>12</v>
      </c>
      <c r="K50" s="29"/>
    </row>
    <row r="51" spans="1:11" s="98" customFormat="1" x14ac:dyDescent="0.25">
      <c r="A51" s="285" t="s">
        <v>12</v>
      </c>
      <c r="B51" s="285"/>
      <c r="C51" s="102"/>
      <c r="D51" s="285" t="s">
        <v>12</v>
      </c>
      <c r="E51" s="285"/>
      <c r="F51" s="102"/>
      <c r="G51" s="286" t="s">
        <v>12</v>
      </c>
      <c r="H51" s="287"/>
      <c r="J51" s="286" t="s">
        <v>12</v>
      </c>
      <c r="K51" s="287"/>
    </row>
    <row r="52" spans="1:11" s="53" customFormat="1" x14ac:dyDescent="0.25">
      <c r="A52" s="89" t="s">
        <v>70</v>
      </c>
      <c r="B52" s="87"/>
      <c r="C52" s="90"/>
      <c r="D52" s="89" t="s">
        <v>70</v>
      </c>
      <c r="E52" s="87"/>
      <c r="F52" s="90"/>
      <c r="G52" s="89" t="s">
        <v>70</v>
      </c>
      <c r="H52" s="87"/>
      <c r="I52" s="90"/>
      <c r="J52" s="89" t="s">
        <v>70</v>
      </c>
      <c r="K52" s="60"/>
    </row>
    <row r="53" spans="1:11" x14ac:dyDescent="0.25">
      <c r="A53" s="91" t="s">
        <v>134</v>
      </c>
      <c r="B53" s="27"/>
      <c r="D53" s="91" t="str">
        <f>A53</f>
        <v>Commercial Rental or Lease</v>
      </c>
      <c r="E53" s="27"/>
      <c r="G53" s="91" t="str">
        <f>D53</f>
        <v>Commercial Rental or Lease</v>
      </c>
      <c r="H53" s="29"/>
      <c r="J53" s="91" t="str">
        <f>G53</f>
        <v>Commercial Rental or Lease</v>
      </c>
      <c r="K53" s="29"/>
    </row>
    <row r="54" spans="1:11" x14ac:dyDescent="0.25">
      <c r="A54" s="91" t="s">
        <v>135</v>
      </c>
      <c r="B54" s="27"/>
      <c r="D54" s="91" t="str">
        <f t="shared" ref="D54:D66" si="0">A54</f>
        <v>Mortgage Interest</v>
      </c>
      <c r="E54" s="27"/>
      <c r="G54" s="91" t="str">
        <f t="shared" ref="G54:G66" si="1">D54</f>
        <v>Mortgage Interest</v>
      </c>
      <c r="H54" s="29"/>
      <c r="J54" s="91" t="str">
        <f t="shared" ref="J54:J66" si="2">G54</f>
        <v>Mortgage Interest</v>
      </c>
      <c r="K54" s="29"/>
    </row>
    <row r="55" spans="1:11" x14ac:dyDescent="0.25">
      <c r="A55" s="91" t="s">
        <v>42</v>
      </c>
      <c r="B55" s="27"/>
      <c r="D55" s="91" t="str">
        <f t="shared" si="0"/>
        <v>Property Taxes (monthly)</v>
      </c>
      <c r="E55" s="27"/>
      <c r="G55" s="91" t="str">
        <f t="shared" si="1"/>
        <v>Property Taxes (monthly)</v>
      </c>
      <c r="H55" s="29"/>
      <c r="J55" s="91" t="str">
        <f t="shared" si="2"/>
        <v>Property Taxes (monthly)</v>
      </c>
      <c r="K55" s="29"/>
    </row>
    <row r="56" spans="1:11" x14ac:dyDescent="0.25">
      <c r="A56" s="91" t="s">
        <v>141</v>
      </c>
      <c r="B56" s="27"/>
      <c r="D56" s="91" t="str">
        <f t="shared" si="0"/>
        <v>Private Waste Disposal</v>
      </c>
      <c r="E56" s="27"/>
      <c r="G56" s="91" t="str">
        <f t="shared" si="1"/>
        <v>Private Waste Disposal</v>
      </c>
      <c r="H56" s="29"/>
      <c r="J56" s="91" t="str">
        <f t="shared" si="2"/>
        <v>Private Waste Disposal</v>
      </c>
      <c r="K56" s="29"/>
    </row>
    <row r="57" spans="1:11" x14ac:dyDescent="0.25">
      <c r="A57" s="91" t="s">
        <v>142</v>
      </c>
      <c r="B57" s="27"/>
      <c r="D57" s="91" t="str">
        <f t="shared" si="0"/>
        <v>Municipal Water, Sewage &amp; Waste</v>
      </c>
      <c r="E57" s="27"/>
      <c r="G57" s="91" t="str">
        <f t="shared" si="1"/>
        <v>Municipal Water, Sewage &amp; Waste</v>
      </c>
      <c r="H57" s="29"/>
      <c r="J57" s="91" t="str">
        <f t="shared" si="2"/>
        <v>Municipal Water, Sewage &amp; Waste</v>
      </c>
      <c r="K57" s="29"/>
    </row>
    <row r="58" spans="1:11" x14ac:dyDescent="0.25">
      <c r="A58" s="91" t="s">
        <v>4</v>
      </c>
      <c r="B58" s="27"/>
      <c r="D58" s="91" t="str">
        <f t="shared" si="0"/>
        <v>Electricity</v>
      </c>
      <c r="E58" s="27"/>
      <c r="G58" s="91" t="str">
        <f t="shared" si="1"/>
        <v>Electricity</v>
      </c>
      <c r="H58" s="29"/>
      <c r="J58" s="91" t="str">
        <f t="shared" si="2"/>
        <v>Electricity</v>
      </c>
      <c r="K58" s="29"/>
    </row>
    <row r="59" spans="1:11" x14ac:dyDescent="0.25">
      <c r="A59" s="91" t="s">
        <v>136</v>
      </c>
      <c r="B59" s="27"/>
      <c r="D59" s="91" t="str">
        <f t="shared" si="0"/>
        <v xml:space="preserve">Heating Fuel </v>
      </c>
      <c r="E59" s="27"/>
      <c r="G59" s="91" t="str">
        <f t="shared" si="1"/>
        <v xml:space="preserve">Heating Fuel </v>
      </c>
      <c r="H59" s="29"/>
      <c r="J59" s="91" t="str">
        <f t="shared" si="2"/>
        <v xml:space="preserve">Heating Fuel </v>
      </c>
      <c r="K59" s="29"/>
    </row>
    <row r="60" spans="1:11" x14ac:dyDescent="0.25">
      <c r="A60" s="91" t="s">
        <v>39</v>
      </c>
      <c r="B60" s="27"/>
      <c r="D60" s="91" t="str">
        <f t="shared" si="0"/>
        <v>Cable and/or Satellite</v>
      </c>
      <c r="E60" s="27"/>
      <c r="G60" s="91" t="str">
        <f t="shared" si="1"/>
        <v>Cable and/or Satellite</v>
      </c>
      <c r="H60" s="29"/>
      <c r="J60" s="91" t="str">
        <f t="shared" si="2"/>
        <v>Cable and/or Satellite</v>
      </c>
      <c r="K60" s="29"/>
    </row>
    <row r="61" spans="1:11" x14ac:dyDescent="0.25">
      <c r="A61" s="91" t="s">
        <v>5</v>
      </c>
      <c r="B61" s="27"/>
      <c r="D61" s="91" t="str">
        <f t="shared" si="0"/>
        <v>Phone &amp; Internet</v>
      </c>
      <c r="E61" s="27"/>
      <c r="G61" s="91" t="str">
        <f t="shared" si="1"/>
        <v>Phone &amp; Internet</v>
      </c>
      <c r="H61" s="29"/>
      <c r="J61" s="91" t="str">
        <f t="shared" si="2"/>
        <v>Phone &amp; Internet</v>
      </c>
      <c r="K61" s="29"/>
    </row>
    <row r="62" spans="1:11" x14ac:dyDescent="0.25">
      <c r="A62" s="91" t="s">
        <v>137</v>
      </c>
      <c r="B62" s="27"/>
      <c r="D62" s="91" t="str">
        <f t="shared" si="0"/>
        <v>Subscriptions/Softwares</v>
      </c>
      <c r="E62" s="27"/>
      <c r="G62" s="91" t="str">
        <f t="shared" si="1"/>
        <v>Subscriptions/Softwares</v>
      </c>
      <c r="H62" s="29"/>
      <c r="J62" s="91" t="str">
        <f t="shared" si="2"/>
        <v>Subscriptions/Softwares</v>
      </c>
      <c r="K62" s="29"/>
    </row>
    <row r="63" spans="1:11" x14ac:dyDescent="0.25">
      <c r="A63" s="91" t="s">
        <v>40</v>
      </c>
      <c r="B63" s="27"/>
      <c r="D63" s="91" t="str">
        <f t="shared" si="0"/>
        <v>Business Insurance</v>
      </c>
      <c r="E63" s="27"/>
      <c r="G63" s="91" t="str">
        <f t="shared" si="1"/>
        <v>Business Insurance</v>
      </c>
      <c r="H63" s="29"/>
      <c r="J63" s="91" t="str">
        <f t="shared" si="2"/>
        <v>Business Insurance</v>
      </c>
      <c r="K63" s="29"/>
    </row>
    <row r="64" spans="1:11" x14ac:dyDescent="0.25">
      <c r="A64" s="91" t="s">
        <v>41</v>
      </c>
      <c r="B64" s="27"/>
      <c r="D64" s="91" t="str">
        <f t="shared" si="0"/>
        <v>Business Vehicle Insurance</v>
      </c>
      <c r="E64" s="27"/>
      <c r="G64" s="91" t="str">
        <f t="shared" si="1"/>
        <v>Business Vehicle Insurance</v>
      </c>
      <c r="H64" s="29"/>
      <c r="J64" s="91" t="str">
        <f t="shared" si="2"/>
        <v>Business Vehicle Insurance</v>
      </c>
      <c r="K64" s="29"/>
    </row>
    <row r="65" spans="1:11" x14ac:dyDescent="0.25">
      <c r="A65" s="91" t="s">
        <v>138</v>
      </c>
      <c r="B65" s="27"/>
      <c r="D65" s="91" t="str">
        <f t="shared" si="0"/>
        <v>Vehicle Leasing</v>
      </c>
      <c r="E65" s="27"/>
      <c r="G65" s="91" t="str">
        <f t="shared" si="1"/>
        <v>Vehicle Leasing</v>
      </c>
      <c r="H65" s="29"/>
      <c r="J65" s="91" t="str">
        <f t="shared" si="2"/>
        <v>Vehicle Leasing</v>
      </c>
      <c r="K65" s="29"/>
    </row>
    <row r="66" spans="1:11" x14ac:dyDescent="0.25">
      <c r="A66" s="91" t="s">
        <v>139</v>
      </c>
      <c r="B66" s="27"/>
      <c r="D66" s="91" t="str">
        <f t="shared" si="0"/>
        <v xml:space="preserve">Payment on Assets </v>
      </c>
      <c r="E66" s="27"/>
      <c r="G66" s="91" t="str">
        <f t="shared" si="1"/>
        <v xml:space="preserve">Payment on Assets </v>
      </c>
      <c r="H66" s="29"/>
      <c r="J66" s="91" t="str">
        <f t="shared" si="2"/>
        <v xml:space="preserve">Payment on Assets </v>
      </c>
      <c r="K66" s="29"/>
    </row>
    <row r="67" spans="1:11" s="292" customFormat="1" x14ac:dyDescent="0.25">
      <c r="A67" s="291" t="s">
        <v>140</v>
      </c>
      <c r="B67" s="27"/>
      <c r="D67" s="291" t="str">
        <f>A67</f>
        <v xml:space="preserve">Pest Control </v>
      </c>
      <c r="E67" s="27"/>
      <c r="G67" s="293" t="str">
        <f>D67</f>
        <v xml:space="preserve">Pest Control </v>
      </c>
      <c r="H67" s="29"/>
      <c r="J67" s="293" t="str">
        <f>G67</f>
        <v xml:space="preserve">Pest Control </v>
      </c>
      <c r="K67" s="29"/>
    </row>
    <row r="68" spans="1:11" x14ac:dyDescent="0.25">
      <c r="A68" s="27" t="s">
        <v>12</v>
      </c>
      <c r="B68" s="27"/>
      <c r="D68" s="27" t="s">
        <v>12</v>
      </c>
      <c r="E68" s="27"/>
      <c r="G68" s="157" t="s">
        <v>12</v>
      </c>
      <c r="H68" s="29"/>
      <c r="J68" s="157" t="s">
        <v>12</v>
      </c>
      <c r="K68" s="29"/>
    </row>
    <row r="69" spans="1:11" x14ac:dyDescent="0.25">
      <c r="A69" s="27" t="s">
        <v>12</v>
      </c>
      <c r="B69" s="27"/>
      <c r="D69" s="27" t="s">
        <v>12</v>
      </c>
      <c r="E69" s="27"/>
      <c r="G69" s="157" t="s">
        <v>12</v>
      </c>
      <c r="H69" s="29"/>
      <c r="J69" s="157" t="s">
        <v>12</v>
      </c>
      <c r="K69" s="29"/>
    </row>
    <row r="70" spans="1:11" x14ac:dyDescent="0.25">
      <c r="A70" s="27" t="s">
        <v>12</v>
      </c>
      <c r="B70" s="27"/>
      <c r="D70" s="27" t="s">
        <v>12</v>
      </c>
      <c r="E70" s="27"/>
      <c r="G70" s="157" t="s">
        <v>12</v>
      </c>
      <c r="H70" s="29"/>
      <c r="J70" s="157" t="s">
        <v>12</v>
      </c>
      <c r="K70" s="29"/>
    </row>
    <row r="71" spans="1:11" x14ac:dyDescent="0.25">
      <c r="A71" s="27" t="s">
        <v>12</v>
      </c>
      <c r="B71" s="27"/>
      <c r="D71" s="27" t="s">
        <v>12</v>
      </c>
      <c r="E71" s="27"/>
      <c r="G71" s="157" t="s">
        <v>12</v>
      </c>
      <c r="H71" s="29"/>
      <c r="J71" s="157" t="s">
        <v>12</v>
      </c>
      <c r="K71" s="29"/>
    </row>
    <row r="72" spans="1:11" x14ac:dyDescent="0.25">
      <c r="A72" s="27" t="s">
        <v>12</v>
      </c>
      <c r="B72" s="27"/>
      <c r="D72" s="27" t="s">
        <v>12</v>
      </c>
      <c r="E72" s="27"/>
      <c r="G72" s="157" t="s">
        <v>12</v>
      </c>
      <c r="H72" s="29"/>
      <c r="J72" s="157" t="s">
        <v>12</v>
      </c>
      <c r="K72" s="29"/>
    </row>
    <row r="73" spans="1:11" x14ac:dyDescent="0.25">
      <c r="A73" s="27" t="s">
        <v>12</v>
      </c>
      <c r="B73" s="27"/>
      <c r="D73" s="27" t="s">
        <v>12</v>
      </c>
      <c r="E73" s="27"/>
      <c r="G73" s="157" t="s">
        <v>12</v>
      </c>
      <c r="H73" s="29"/>
      <c r="J73" s="157" t="s">
        <v>12</v>
      </c>
      <c r="K73" s="29"/>
    </row>
    <row r="74" spans="1:11" x14ac:dyDescent="0.25">
      <c r="A74" s="27" t="s">
        <v>12</v>
      </c>
      <c r="B74" s="27"/>
      <c r="D74" s="27" t="s">
        <v>12</v>
      </c>
      <c r="E74" s="27"/>
      <c r="G74" s="157" t="s">
        <v>12</v>
      </c>
      <c r="H74" s="29"/>
      <c r="J74" s="157" t="s">
        <v>12</v>
      </c>
      <c r="K74" s="29"/>
    </row>
    <row r="75" spans="1:11" x14ac:dyDescent="0.25">
      <c r="A75" s="27" t="s">
        <v>12</v>
      </c>
      <c r="B75" s="27"/>
      <c r="D75" s="27" t="s">
        <v>12</v>
      </c>
      <c r="E75" s="27"/>
      <c r="G75" s="157" t="s">
        <v>12</v>
      </c>
      <c r="H75" s="29"/>
      <c r="J75" s="157" t="s">
        <v>12</v>
      </c>
      <c r="K75" s="29"/>
    </row>
    <row r="76" spans="1:11" x14ac:dyDescent="0.25">
      <c r="A76" s="27" t="s">
        <v>12</v>
      </c>
      <c r="B76" s="27"/>
      <c r="D76" s="27" t="s">
        <v>12</v>
      </c>
      <c r="E76" s="27"/>
      <c r="G76" s="157" t="s">
        <v>12</v>
      </c>
      <c r="H76" s="29"/>
      <c r="J76" s="157" t="s">
        <v>12</v>
      </c>
      <c r="K76" s="29"/>
    </row>
    <row r="77" spans="1:11" x14ac:dyDescent="0.25">
      <c r="A77" s="27" t="s">
        <v>12</v>
      </c>
      <c r="B77" s="27"/>
      <c r="D77" s="27" t="s">
        <v>12</v>
      </c>
      <c r="E77" s="27"/>
      <c r="G77" s="157" t="s">
        <v>12</v>
      </c>
      <c r="H77" s="29"/>
      <c r="J77" s="157" t="s">
        <v>12</v>
      </c>
      <c r="K77" s="29"/>
    </row>
    <row r="78" spans="1:11" x14ac:dyDescent="0.25">
      <c r="A78" s="27" t="s">
        <v>12</v>
      </c>
      <c r="B78" s="27"/>
      <c r="D78" s="27" t="s">
        <v>12</v>
      </c>
      <c r="E78" s="27"/>
      <c r="G78" s="157" t="s">
        <v>12</v>
      </c>
      <c r="H78" s="29"/>
      <c r="J78" s="157" t="s">
        <v>12</v>
      </c>
      <c r="K78" s="29"/>
    </row>
    <row r="79" spans="1:11" x14ac:dyDescent="0.25">
      <c r="A79" s="27" t="s">
        <v>12</v>
      </c>
      <c r="B79" s="27"/>
      <c r="D79" s="27" t="s">
        <v>12</v>
      </c>
      <c r="E79" s="27"/>
      <c r="G79" s="157" t="s">
        <v>12</v>
      </c>
      <c r="H79" s="29"/>
      <c r="J79" s="157" t="s">
        <v>12</v>
      </c>
      <c r="K79" s="29"/>
    </row>
    <row r="80" spans="1:11" x14ac:dyDescent="0.25">
      <c r="A80" s="27" t="s">
        <v>12</v>
      </c>
      <c r="B80" s="27"/>
      <c r="D80" s="27" t="s">
        <v>12</v>
      </c>
      <c r="E80" s="27"/>
      <c r="G80" s="157" t="s">
        <v>12</v>
      </c>
      <c r="H80" s="29"/>
      <c r="J80" s="157" t="s">
        <v>12</v>
      </c>
      <c r="K80" s="29"/>
    </row>
    <row r="81" spans="1:11" x14ac:dyDescent="0.25">
      <c r="A81" s="27" t="s">
        <v>12</v>
      </c>
      <c r="B81" s="27"/>
      <c r="D81" s="27" t="s">
        <v>12</v>
      </c>
      <c r="E81" s="27"/>
      <c r="G81" s="157" t="s">
        <v>12</v>
      </c>
      <c r="H81" s="29"/>
      <c r="J81" s="157" t="s">
        <v>12</v>
      </c>
      <c r="K81" s="29"/>
    </row>
    <row r="82" spans="1:11" x14ac:dyDescent="0.25">
      <c r="A82" s="27" t="s">
        <v>12</v>
      </c>
      <c r="B82" s="27"/>
      <c r="D82" s="27" t="s">
        <v>12</v>
      </c>
      <c r="E82" s="27"/>
      <c r="G82" s="157" t="s">
        <v>12</v>
      </c>
      <c r="H82" s="29"/>
      <c r="J82" s="157" t="s">
        <v>12</v>
      </c>
      <c r="K82" s="29"/>
    </row>
    <row r="83" spans="1:11" ht="16.5" thickBot="1" x14ac:dyDescent="0.3">
      <c r="A83" s="27" t="s">
        <v>12</v>
      </c>
      <c r="B83" s="27"/>
      <c r="D83" s="27" t="s">
        <v>12</v>
      </c>
      <c r="E83" s="27"/>
      <c r="G83" s="157" t="s">
        <v>12</v>
      </c>
      <c r="H83" s="29"/>
      <c r="J83" s="157" t="s">
        <v>12</v>
      </c>
      <c r="K83" s="29"/>
    </row>
    <row r="84" spans="1:11" x14ac:dyDescent="0.25">
      <c r="A84" s="10" t="s">
        <v>6</v>
      </c>
      <c r="B84" s="156">
        <f>SUM(B31:B83)</f>
        <v>0</v>
      </c>
      <c r="D84" s="10" t="s">
        <v>6</v>
      </c>
      <c r="E84" s="156">
        <f>SUM(E31:E83)</f>
        <v>0</v>
      </c>
      <c r="G84" s="10" t="s">
        <v>6</v>
      </c>
      <c r="H84" s="156">
        <f>SUM(H31:H83)</f>
        <v>0</v>
      </c>
      <c r="J84" s="10" t="s">
        <v>6</v>
      </c>
      <c r="K84" s="156">
        <f>SUM(K31:K83)</f>
        <v>0</v>
      </c>
    </row>
    <row r="85" spans="1:11" x14ac:dyDescent="0.25">
      <c r="A85" s="10"/>
      <c r="B85" s="3"/>
      <c r="D85" s="10"/>
      <c r="E85" s="3"/>
      <c r="G85" s="10"/>
      <c r="H85" s="3"/>
      <c r="J85" s="10"/>
      <c r="K85" s="3"/>
    </row>
    <row r="86" spans="1:11" x14ac:dyDescent="0.25">
      <c r="A86" s="10" t="s">
        <v>102</v>
      </c>
      <c r="B86" s="3">
        <f>B28-B84</f>
        <v>0</v>
      </c>
      <c r="D86" s="10" t="s">
        <v>102</v>
      </c>
      <c r="E86" s="3">
        <f>E28-E84</f>
        <v>0</v>
      </c>
      <c r="G86" s="10" t="s">
        <v>102</v>
      </c>
      <c r="H86" s="3">
        <f>H28-H84</f>
        <v>0</v>
      </c>
      <c r="J86" s="10" t="s">
        <v>102</v>
      </c>
      <c r="K86" s="3">
        <f>K28-K84</f>
        <v>0</v>
      </c>
    </row>
    <row r="87" spans="1:11" x14ac:dyDescent="0.25">
      <c r="A87" s="10"/>
      <c r="B87" s="3"/>
      <c r="D87" s="10"/>
      <c r="E87" s="3"/>
      <c r="G87" s="10"/>
      <c r="H87" s="3"/>
      <c r="J87" s="10"/>
      <c r="K87" s="3"/>
    </row>
    <row r="88" spans="1:11" s="2" customFormat="1" x14ac:dyDescent="0.25">
      <c r="A88" s="61" t="s">
        <v>15</v>
      </c>
      <c r="B88" s="62">
        <f>SUM(B53:B83)</f>
        <v>0</v>
      </c>
      <c r="C88" s="61"/>
      <c r="D88" s="61" t="s">
        <v>15</v>
      </c>
      <c r="E88" s="62">
        <f>SUM(E53:E83)</f>
        <v>0</v>
      </c>
      <c r="F88" s="61"/>
      <c r="G88" s="61" t="s">
        <v>15</v>
      </c>
      <c r="H88" s="62">
        <f>SUM(H53:H83)</f>
        <v>0</v>
      </c>
      <c r="J88" s="49" t="s">
        <v>15</v>
      </c>
      <c r="K88" s="3">
        <f>SUM(K53:K83)</f>
        <v>0</v>
      </c>
    </row>
    <row r="89" spans="1:11" ht="7.5" customHeight="1" x14ac:dyDescent="0.25">
      <c r="A89" s="12"/>
      <c r="B89" s="11"/>
      <c r="D89" s="12"/>
      <c r="E89" s="12"/>
      <c r="G89" s="12"/>
      <c r="H89" s="12"/>
      <c r="J89" s="12"/>
      <c r="K89" s="12"/>
    </row>
    <row r="90" spans="1:11" x14ac:dyDescent="0.25">
      <c r="A90" s="9" t="s">
        <v>32</v>
      </c>
      <c r="B90" s="3">
        <f>IF(B86&lt;0,B86,0)</f>
        <v>0</v>
      </c>
      <c r="D90" s="9" t="s">
        <v>32</v>
      </c>
      <c r="E90" s="3">
        <f>IF(E86&lt;0,E86,0)</f>
        <v>0</v>
      </c>
      <c r="G90" s="9" t="s">
        <v>32</v>
      </c>
      <c r="H90" s="3">
        <f>IF(H86&lt;0,H86,0)</f>
        <v>0</v>
      </c>
      <c r="J90" s="9" t="s">
        <v>32</v>
      </c>
      <c r="K90" s="3">
        <f>IF(K86&lt;0,K86,0)</f>
        <v>0</v>
      </c>
    </row>
    <row r="91" spans="1:11" x14ac:dyDescent="0.25">
      <c r="A91" s="2" t="s">
        <v>15</v>
      </c>
      <c r="B91" s="3">
        <f>B88</f>
        <v>0</v>
      </c>
      <c r="D91" s="2" t="s">
        <v>15</v>
      </c>
      <c r="E91" s="3">
        <f>E88</f>
        <v>0</v>
      </c>
      <c r="G91" s="2" t="s">
        <v>15</v>
      </c>
      <c r="H91" s="3">
        <f>H88</f>
        <v>0</v>
      </c>
      <c r="J91" s="2" t="s">
        <v>15</v>
      </c>
      <c r="K91" s="3">
        <f>K88</f>
        <v>0</v>
      </c>
    </row>
    <row r="92" spans="1:11" hidden="1" x14ac:dyDescent="0.25">
      <c r="A92" s="24" t="s">
        <v>23</v>
      </c>
      <c r="B92" s="25">
        <f>IF(B90&lt;B91, B91,0)</f>
        <v>0</v>
      </c>
      <c r="D92" s="24" t="s">
        <v>23</v>
      </c>
      <c r="E92" s="25">
        <f>IF(E90&lt;E91, E91,0)</f>
        <v>0</v>
      </c>
      <c r="G92" s="24" t="s">
        <v>23</v>
      </c>
      <c r="H92" s="25">
        <f>IF(H90&lt;H91, H91,0)</f>
        <v>0</v>
      </c>
      <c r="J92" s="36" t="s">
        <v>23</v>
      </c>
      <c r="K92" s="37">
        <f>IF(K90&lt;K91, K91,0)</f>
        <v>0</v>
      </c>
    </row>
    <row r="93" spans="1:11" hidden="1" x14ac:dyDescent="0.25">
      <c r="A93" s="24" t="s">
        <v>24</v>
      </c>
      <c r="B93" s="25">
        <f>IF(B91&gt;B90,(B90*-1),0)</f>
        <v>0</v>
      </c>
      <c r="D93" s="24" t="s">
        <v>24</v>
      </c>
      <c r="E93" s="25">
        <f>IF(E91&gt;E90,(E90*-1),0)</f>
        <v>0</v>
      </c>
      <c r="G93" s="24" t="s">
        <v>24</v>
      </c>
      <c r="H93" s="25">
        <f>IF(H91&gt;H90,(H90*-1),0)</f>
        <v>0</v>
      </c>
      <c r="J93" s="36" t="s">
        <v>24</v>
      </c>
      <c r="K93" s="37">
        <f>IF(K91&gt;K90,(K90*-1),0)</f>
        <v>0</v>
      </c>
    </row>
    <row r="94" spans="1:11" s="38" customFormat="1" hidden="1" x14ac:dyDescent="0.25">
      <c r="A94" s="34" t="s">
        <v>29</v>
      </c>
      <c r="B94" s="93">
        <f>IF(B92&lt;B93, B92, B93)</f>
        <v>0</v>
      </c>
      <c r="C94" s="39"/>
      <c r="D94" s="34" t="s">
        <v>29</v>
      </c>
      <c r="E94" s="93">
        <f>IF(E92&lt;E93, E92, E93)</f>
        <v>0</v>
      </c>
      <c r="F94" s="93"/>
      <c r="G94" s="34" t="s">
        <v>29</v>
      </c>
      <c r="H94" s="93">
        <f>IF(H92&lt;H93, H92, H93)</f>
        <v>0</v>
      </c>
      <c r="I94" s="39"/>
      <c r="J94" s="34" t="s">
        <v>29</v>
      </c>
      <c r="K94" s="93">
        <f>IF(K92&lt;K93, K92, K93)</f>
        <v>0</v>
      </c>
    </row>
    <row r="95" spans="1:11" s="42" customFormat="1" ht="18.75" x14ac:dyDescent="0.3">
      <c r="A95" s="40" t="s">
        <v>16</v>
      </c>
      <c r="B95" s="41">
        <f>IF(OR(B92&lt;30000,B93&lt;30000),B94,30000)</f>
        <v>0</v>
      </c>
      <c r="C95" s="43"/>
      <c r="D95" s="40" t="s">
        <v>16</v>
      </c>
      <c r="E95" s="41">
        <f>IF(OR(E92&lt;30000,E93&lt;30000),E94,30000)</f>
        <v>0</v>
      </c>
      <c r="F95" s="43"/>
      <c r="G95" s="40" t="s">
        <v>16</v>
      </c>
      <c r="H95" s="41">
        <f>IF(OR(H92&lt;30000,H93&lt;30000),H94,30000)</f>
        <v>0</v>
      </c>
      <c r="J95" s="40" t="s">
        <v>16</v>
      </c>
      <c r="K95" s="41">
        <f>IF(OR(K92&lt;30000,K93&lt;30000),K94,30000)</f>
        <v>0</v>
      </c>
    </row>
    <row r="96" spans="1:11" s="42" customFormat="1" ht="18.75" x14ac:dyDescent="0.3">
      <c r="A96" s="40"/>
      <c r="B96" s="41"/>
      <c r="C96" s="43"/>
      <c r="D96" s="40"/>
      <c r="E96" s="41"/>
      <c r="F96" s="43"/>
      <c r="G96" s="40"/>
      <c r="H96" s="41"/>
      <c r="J96" s="40"/>
      <c r="K96" s="41"/>
    </row>
    <row r="97" spans="1:11" ht="16.5" thickBot="1" x14ac:dyDescent="0.3"/>
    <row r="98" spans="1:11" ht="18.75" customHeight="1" x14ac:dyDescent="0.25">
      <c r="A98" s="341" t="s">
        <v>94</v>
      </c>
      <c r="B98" s="342"/>
      <c r="C98" s="342"/>
      <c r="D98" s="338"/>
      <c r="E98" s="338"/>
      <c r="F98" s="338"/>
      <c r="G98" s="97"/>
      <c r="H98" s="97"/>
      <c r="I98" s="101"/>
      <c r="J98" s="97"/>
      <c r="K98" s="103"/>
    </row>
    <row r="99" spans="1:11" ht="18.75" x14ac:dyDescent="0.3">
      <c r="A99" s="343"/>
      <c r="B99" s="344"/>
      <c r="C99" s="344"/>
      <c r="D99" s="339"/>
      <c r="E99" s="339"/>
      <c r="F99" s="339"/>
      <c r="G99" s="98"/>
      <c r="H99" s="336" t="s">
        <v>116</v>
      </c>
      <c r="I99" s="336"/>
      <c r="J99" s="98"/>
      <c r="K99" s="104"/>
    </row>
    <row r="100" spans="1:11" ht="18.75" x14ac:dyDescent="0.3">
      <c r="A100" s="343"/>
      <c r="B100" s="344"/>
      <c r="C100" s="344"/>
      <c r="D100" s="334" t="s">
        <v>27</v>
      </c>
      <c r="E100" s="334"/>
      <c r="F100" s="334"/>
      <c r="G100" s="334"/>
      <c r="H100" s="345">
        <v>100000</v>
      </c>
      <c r="I100" s="345"/>
      <c r="J100" s="98"/>
      <c r="K100" s="104"/>
    </row>
    <row r="101" spans="1:11" ht="18.75" x14ac:dyDescent="0.3">
      <c r="A101" s="343"/>
      <c r="B101" s="344"/>
      <c r="C101" s="344"/>
      <c r="D101" s="334" t="s">
        <v>28</v>
      </c>
      <c r="E101" s="334"/>
      <c r="F101" s="334"/>
      <c r="G101" s="334"/>
      <c r="H101" s="346"/>
      <c r="I101" s="346"/>
      <c r="J101" s="98"/>
      <c r="K101" s="104"/>
    </row>
    <row r="102" spans="1:11" s="26" customFormat="1" ht="18.75" x14ac:dyDescent="0.3">
      <c r="A102" s="343"/>
      <c r="B102" s="344"/>
      <c r="C102" s="344"/>
      <c r="D102" s="335" t="s">
        <v>25</v>
      </c>
      <c r="E102" s="335"/>
      <c r="F102" s="335"/>
      <c r="G102" s="335"/>
      <c r="H102" s="347">
        <f>H100-H101</f>
        <v>100000</v>
      </c>
      <c r="I102" s="347"/>
      <c r="J102" s="99"/>
      <c r="K102" s="105"/>
    </row>
    <row r="103" spans="1:11" ht="18.75" customHeight="1" x14ac:dyDescent="0.3">
      <c r="A103" s="176"/>
      <c r="B103" s="340"/>
      <c r="C103" s="340"/>
      <c r="D103" s="340"/>
      <c r="E103" s="337" t="s">
        <v>104</v>
      </c>
      <c r="F103" s="337"/>
      <c r="G103" s="337"/>
      <c r="H103" s="348">
        <f>B95+E95+H95+K95</f>
        <v>0</v>
      </c>
      <c r="I103" s="348"/>
      <c r="J103" s="98"/>
      <c r="K103" s="104"/>
    </row>
    <row r="104" spans="1:11" ht="18.75" x14ac:dyDescent="0.3">
      <c r="A104" s="117"/>
      <c r="B104" s="118"/>
      <c r="C104" s="119"/>
      <c r="D104" s="334" t="s">
        <v>26</v>
      </c>
      <c r="E104" s="334"/>
      <c r="F104" s="334"/>
      <c r="G104" s="334"/>
      <c r="H104" s="349">
        <f>H100-H101-H103</f>
        <v>100000</v>
      </c>
      <c r="I104" s="349"/>
      <c r="J104" s="98"/>
      <c r="K104" s="104"/>
    </row>
    <row r="105" spans="1:11" ht="24.95" customHeight="1" thickBot="1" x14ac:dyDescent="0.3">
      <c r="A105" s="324" t="s">
        <v>105</v>
      </c>
      <c r="B105" s="325"/>
      <c r="C105" s="222"/>
      <c r="D105" s="357" t="s">
        <v>110</v>
      </c>
      <c r="E105" s="357"/>
      <c r="F105" s="222"/>
      <c r="G105" s="223"/>
      <c r="H105" s="223"/>
      <c r="I105" s="224"/>
      <c r="J105" s="225"/>
      <c r="K105" s="226"/>
    </row>
    <row r="106" spans="1:11" ht="5.0999999999999996" customHeight="1" x14ac:dyDescent="0.25">
      <c r="A106" s="227"/>
      <c r="B106" s="228"/>
      <c r="C106" s="222"/>
      <c r="D106" s="222"/>
      <c r="E106" s="222"/>
      <c r="F106" s="222"/>
      <c r="G106" s="223"/>
      <c r="H106" s="229"/>
      <c r="I106" s="224"/>
      <c r="J106" s="225"/>
      <c r="K106" s="226"/>
    </row>
    <row r="107" spans="1:11" ht="24.95" customHeight="1" thickBot="1" x14ac:dyDescent="0.3">
      <c r="A107" s="324" t="s">
        <v>120</v>
      </c>
      <c r="B107" s="325"/>
      <c r="C107" s="222"/>
      <c r="D107" s="360"/>
      <c r="E107" s="360"/>
      <c r="F107" s="222"/>
      <c r="G107" s="223"/>
      <c r="H107" s="223" t="s">
        <v>131</v>
      </c>
      <c r="I107" s="230"/>
      <c r="J107" s="251"/>
      <c r="K107" s="249"/>
    </row>
    <row r="108" spans="1:11" ht="5.0999999999999996" customHeight="1" x14ac:dyDescent="0.25">
      <c r="A108" s="227"/>
      <c r="B108" s="228"/>
      <c r="C108" s="222"/>
      <c r="D108" s="222"/>
      <c r="E108" s="222"/>
      <c r="F108" s="222"/>
      <c r="G108" s="223"/>
      <c r="H108" s="229"/>
      <c r="I108" s="224"/>
      <c r="J108" s="250"/>
      <c r="K108" s="249"/>
    </row>
    <row r="109" spans="1:11" ht="24.95" customHeight="1" thickBot="1" x14ac:dyDescent="0.3">
      <c r="A109" s="324" t="s">
        <v>106</v>
      </c>
      <c r="B109" s="325"/>
      <c r="C109" s="222"/>
      <c r="D109" s="359"/>
      <c r="E109" s="359"/>
      <c r="F109" s="222"/>
      <c r="G109" s="223"/>
      <c r="H109" s="223" t="s">
        <v>132</v>
      </c>
      <c r="I109" s="230"/>
      <c r="J109" s="248"/>
      <c r="K109" s="249"/>
    </row>
    <row r="110" spans="1:11" ht="5.0999999999999996" customHeight="1" x14ac:dyDescent="0.25">
      <c r="A110" s="227"/>
      <c r="B110" s="228"/>
      <c r="C110" s="222"/>
      <c r="D110" s="222"/>
      <c r="E110" s="222"/>
      <c r="F110" s="222"/>
      <c r="G110" s="223"/>
      <c r="H110" s="229"/>
      <c r="I110" s="224"/>
      <c r="J110" s="250"/>
      <c r="K110" s="249"/>
    </row>
    <row r="111" spans="1:11" ht="24.95" customHeight="1" thickBot="1" x14ac:dyDescent="0.3">
      <c r="A111" s="324" t="s">
        <v>109</v>
      </c>
      <c r="B111" s="325"/>
      <c r="C111" s="222"/>
      <c r="D111" s="359"/>
      <c r="E111" s="359"/>
      <c r="F111" s="222"/>
      <c r="G111" s="223"/>
      <c r="H111" s="120"/>
      <c r="I111" s="231"/>
      <c r="J111" s="329"/>
      <c r="K111" s="330"/>
    </row>
    <row r="112" spans="1:11" ht="4.5" customHeight="1" x14ac:dyDescent="0.25">
      <c r="A112" s="227"/>
      <c r="B112" s="228"/>
      <c r="C112" s="222"/>
      <c r="D112" s="222"/>
      <c r="E112" s="222"/>
      <c r="F112" s="222"/>
      <c r="G112" s="223"/>
      <c r="H112" s="229"/>
      <c r="I112" s="224"/>
      <c r="J112" s="329"/>
      <c r="K112" s="330"/>
    </row>
    <row r="113" spans="1:11" ht="25.5" customHeight="1" thickBot="1" x14ac:dyDescent="0.3">
      <c r="A113" s="227"/>
      <c r="B113" s="228" t="s">
        <v>124</v>
      </c>
      <c r="C113" s="222"/>
      <c r="D113" s="361"/>
      <c r="E113" s="361"/>
      <c r="F113" s="222"/>
      <c r="G113" s="333" t="s">
        <v>126</v>
      </c>
      <c r="H113" s="333"/>
      <c r="I113" s="224"/>
      <c r="J113" s="331"/>
      <c r="K113" s="332"/>
    </row>
    <row r="114" spans="1:11" ht="5.0999999999999996" customHeight="1" x14ac:dyDescent="0.25">
      <c r="A114" s="227"/>
      <c r="B114" s="228"/>
      <c r="C114" s="222"/>
      <c r="D114" s="222"/>
      <c r="E114" s="222"/>
      <c r="F114" s="222"/>
      <c r="G114" s="223"/>
      <c r="H114" s="229"/>
      <c r="I114" s="224"/>
      <c r="J114" s="225"/>
      <c r="K114" s="226"/>
    </row>
    <row r="115" spans="1:11" ht="41.25" customHeight="1" thickBot="1" x14ac:dyDescent="0.3">
      <c r="A115" s="324" t="s">
        <v>108</v>
      </c>
      <c r="B115" s="325"/>
      <c r="C115" s="233"/>
      <c r="D115" s="358"/>
      <c r="E115" s="358"/>
      <c r="F115" s="233"/>
      <c r="G115" s="234"/>
      <c r="H115" s="120"/>
      <c r="I115" s="120"/>
      <c r="J115" s="120"/>
      <c r="K115" s="226"/>
    </row>
    <row r="116" spans="1:11" s="172" customFormat="1" ht="13.5" customHeight="1" x14ac:dyDescent="0.25">
      <c r="A116" s="322" t="s">
        <v>121</v>
      </c>
      <c r="B116" s="323"/>
      <c r="C116" s="323"/>
      <c r="D116" s="323"/>
      <c r="E116" s="323"/>
      <c r="F116" s="235"/>
      <c r="G116" s="236"/>
      <c r="H116" s="237"/>
      <c r="I116" s="238"/>
      <c r="J116" s="239"/>
      <c r="K116" s="240"/>
    </row>
    <row r="117" spans="1:11" ht="41.25" customHeight="1" thickBot="1" x14ac:dyDescent="0.3">
      <c r="A117" s="324" t="s">
        <v>107</v>
      </c>
      <c r="B117" s="325"/>
      <c r="C117" s="241"/>
      <c r="D117" s="326"/>
      <c r="E117" s="326"/>
      <c r="F117" s="242"/>
      <c r="G117" s="243"/>
      <c r="H117" s="120"/>
      <c r="I117" s="120"/>
      <c r="J117" s="120"/>
      <c r="K117" s="226"/>
    </row>
    <row r="118" spans="1:11" s="172" customFormat="1" ht="13.5" customHeight="1" x14ac:dyDescent="0.25">
      <c r="A118" s="322" t="s">
        <v>122</v>
      </c>
      <c r="B118" s="323"/>
      <c r="C118" s="323"/>
      <c r="D118" s="323"/>
      <c r="E118" s="323"/>
      <c r="F118" s="244"/>
      <c r="G118" s="245"/>
      <c r="H118" s="246"/>
      <c r="I118" s="246"/>
      <c r="J118" s="239"/>
      <c r="K118" s="226"/>
    </row>
    <row r="119" spans="1:11" ht="41.25" customHeight="1" thickBot="1" x14ac:dyDescent="0.3">
      <c r="A119" s="324" t="s">
        <v>130</v>
      </c>
      <c r="B119" s="325"/>
      <c r="C119" s="241"/>
      <c r="D119" s="326"/>
      <c r="E119" s="326"/>
      <c r="F119" s="247"/>
      <c r="G119" s="223"/>
      <c r="H119" s="120"/>
      <c r="I119" s="120"/>
      <c r="J119" s="120"/>
      <c r="K119" s="226"/>
    </row>
    <row r="120" spans="1:11" s="172" customFormat="1" ht="13.5" customHeight="1" x14ac:dyDescent="0.25">
      <c r="A120" s="327" t="s">
        <v>123</v>
      </c>
      <c r="B120" s="328"/>
      <c r="C120" s="328"/>
      <c r="D120" s="328"/>
      <c r="E120" s="328"/>
      <c r="F120" s="196"/>
      <c r="G120" s="184"/>
      <c r="H120" s="175"/>
      <c r="I120" s="175"/>
      <c r="J120" s="177"/>
      <c r="K120" s="178"/>
    </row>
    <row r="121" spans="1:11" ht="16.5" thickBot="1" x14ac:dyDescent="0.3">
      <c r="A121" s="154"/>
      <c r="B121" s="8"/>
      <c r="C121" s="106"/>
      <c r="D121" s="100"/>
      <c r="E121" s="100"/>
      <c r="F121" s="201"/>
      <c r="G121" s="194"/>
      <c r="H121" s="100"/>
      <c r="I121" s="100"/>
      <c r="J121" s="179"/>
      <c r="K121" s="180"/>
    </row>
  </sheetData>
  <sheetProtection password="CDD8" sheet="1" selectLockedCells="1"/>
  <mergeCells count="46">
    <mergeCell ref="D105:E105"/>
    <mergeCell ref="D115:E115"/>
    <mergeCell ref="D117:E117"/>
    <mergeCell ref="A111:B111"/>
    <mergeCell ref="A109:B109"/>
    <mergeCell ref="A105:B105"/>
    <mergeCell ref="A115:B115"/>
    <mergeCell ref="A117:B117"/>
    <mergeCell ref="D111:E111"/>
    <mergeCell ref="D109:E109"/>
    <mergeCell ref="A107:B107"/>
    <mergeCell ref="D107:E107"/>
    <mergeCell ref="A116:E116"/>
    <mergeCell ref="D113:E113"/>
    <mergeCell ref="G6:H6"/>
    <mergeCell ref="H2:J2"/>
    <mergeCell ref="J6:K6"/>
    <mergeCell ref="B1:D1"/>
    <mergeCell ref="H1:J1"/>
    <mergeCell ref="A6:B6"/>
    <mergeCell ref="D6:E6"/>
    <mergeCell ref="B2:D2"/>
    <mergeCell ref="A3:B3"/>
    <mergeCell ref="G3:H3"/>
    <mergeCell ref="A4:B4"/>
    <mergeCell ref="G4:H4"/>
    <mergeCell ref="D101:G101"/>
    <mergeCell ref="D102:G102"/>
    <mergeCell ref="D104:G104"/>
    <mergeCell ref="H99:I99"/>
    <mergeCell ref="E103:G103"/>
    <mergeCell ref="D100:G100"/>
    <mergeCell ref="D98:F99"/>
    <mergeCell ref="B103:D103"/>
    <mergeCell ref="A98:C102"/>
    <mergeCell ref="H100:I100"/>
    <mergeCell ref="H101:I101"/>
    <mergeCell ref="H102:I102"/>
    <mergeCell ref="H103:I103"/>
    <mergeCell ref="H104:I104"/>
    <mergeCell ref="A118:E118"/>
    <mergeCell ref="A119:B119"/>
    <mergeCell ref="D119:E119"/>
    <mergeCell ref="A120:E120"/>
    <mergeCell ref="J111:K113"/>
    <mergeCell ref="G113:H113"/>
  </mergeCells>
  <conditionalFormatting sqref="B90">
    <cfRule type="cellIs" dxfId="51" priority="17" operator="greaterThan">
      <formula>0</formula>
    </cfRule>
  </conditionalFormatting>
  <conditionalFormatting sqref="H104">
    <cfRule type="cellIs" dxfId="50" priority="14" operator="lessThan">
      <formula>-0.1</formula>
    </cfRule>
  </conditionalFormatting>
  <conditionalFormatting sqref="K90">
    <cfRule type="cellIs" dxfId="49" priority="11" operator="greaterThan">
      <formula>0</formula>
    </cfRule>
  </conditionalFormatting>
  <conditionalFormatting sqref="H90">
    <cfRule type="cellIs" dxfId="48" priority="12" operator="greaterThan">
      <formula>0</formula>
    </cfRule>
  </conditionalFormatting>
  <conditionalFormatting sqref="E90">
    <cfRule type="cellIs" dxfId="47" priority="9" operator="greaterThan">
      <formula>0</formula>
    </cfRule>
  </conditionalFormatting>
  <conditionalFormatting sqref="K32:K35">
    <cfRule type="cellIs" dxfId="46" priority="6" operator="greaterThan">
      <formula>5000</formula>
    </cfRule>
  </conditionalFormatting>
  <conditionalFormatting sqref="B32:B35">
    <cfRule type="cellIs" dxfId="45" priority="4" operator="greaterThan">
      <formula>5000</formula>
    </cfRule>
  </conditionalFormatting>
  <conditionalFormatting sqref="H32:H35">
    <cfRule type="cellIs" dxfId="44" priority="3" operator="greaterThan">
      <formula>5000</formula>
    </cfRule>
  </conditionalFormatting>
  <conditionalFormatting sqref="E32:E35">
    <cfRule type="cellIs" dxfId="43" priority="2" operator="greaterThan">
      <formula>5000</formula>
    </cfRule>
  </conditionalFormatting>
  <conditionalFormatting sqref="D111:E111">
    <cfRule type="containsText" dxfId="42" priority="1" operator="containsText" text="default">
      <formula>NOT(ISERROR(SEARCH("default",D111)))</formula>
    </cfRule>
  </conditionalFormatting>
  <pageMargins left="0.7" right="0.7" top="0.75" bottom="0.75" header="0.3" footer="0.3"/>
  <pageSetup paperSize="5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LIST!$A$1:$A$13</xm:f>
          </x14:formula1>
          <xm:sqref>H2:J2</xm:sqref>
        </x14:dataValidation>
        <x14:dataValidation type="list" allowBlank="1" showInputMessage="1" showErrorMessage="1">
          <x14:formula1>
            <xm:f>LIST!$C$1:$C$4</xm:f>
          </x14:formula1>
          <xm:sqref>D108 D106</xm:sqref>
        </x14:dataValidation>
        <x14:dataValidation type="list" allowBlank="1" showInputMessage="1" showErrorMessage="1">
          <x14:formula1>
            <xm:f>LIST!$F$1:$F$3</xm:f>
          </x14:formula1>
          <xm:sqref>D111</xm:sqref>
        </x14:dataValidation>
        <x14:dataValidation type="list" allowBlank="1" showInputMessage="1" showErrorMessage="1">
          <x14:formula1>
            <xm:f>LIST!$C$7</xm:f>
          </x14:formula1>
          <xm:sqref>D113:E113</xm:sqref>
        </x14:dataValidation>
        <x14:dataValidation type="list" allowBlank="1" showInputMessage="1" showErrorMessage="1">
          <x14:formula1>
            <xm:f>LIST!$A$21:$A$22</xm:f>
          </x14:formula1>
          <xm:sqref>J3 D3:D4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Normal="100" workbookViewId="0">
      <selection activeCell="G15" sqref="G15"/>
    </sheetView>
  </sheetViews>
  <sheetFormatPr defaultRowHeight="15.75" x14ac:dyDescent="0.25"/>
  <cols>
    <col min="1" max="1" width="33.140625" style="4" customWidth="1"/>
    <col min="2" max="2" width="16.42578125" style="5" customWidth="1"/>
    <col min="3" max="3" width="2.7109375" style="13" customWidth="1"/>
    <col min="4" max="4" width="33.140625" style="4" customWidth="1"/>
    <col min="5" max="5" width="16.42578125" style="5" customWidth="1"/>
    <col min="6" max="6" width="2.7109375" style="5" customWidth="1"/>
    <col min="7" max="7" width="33.140625" style="4" customWidth="1"/>
    <col min="8" max="8" width="16.42578125" style="4" customWidth="1"/>
    <col min="9" max="9" width="2.7109375" style="13" customWidth="1"/>
    <col min="10" max="10" width="33.140625" style="4" customWidth="1"/>
    <col min="11" max="11" width="16.42578125" style="4" customWidth="1"/>
    <col min="12" max="12" width="9.140625" style="4"/>
    <col min="13" max="13" width="14" style="4" bestFit="1" customWidth="1"/>
    <col min="14" max="16384" width="9.140625" style="4"/>
  </cols>
  <sheetData>
    <row r="1" spans="1:11" s="164" customFormat="1" ht="35.1" customHeight="1" thickBot="1" x14ac:dyDescent="0.35">
      <c r="A1" s="69" t="s">
        <v>117</v>
      </c>
      <c r="B1" s="378">
        <f>'Aug to Nov'!B1:D1</f>
        <v>0</v>
      </c>
      <c r="C1" s="378"/>
      <c r="D1" s="378"/>
      <c r="E1" s="68"/>
      <c r="F1" s="68"/>
      <c r="G1" s="69" t="s">
        <v>21</v>
      </c>
      <c r="H1" s="353"/>
      <c r="I1" s="353"/>
      <c r="J1" s="353"/>
      <c r="K1" s="68"/>
    </row>
    <row r="2" spans="1:11" s="164" customFormat="1" ht="35.1" customHeight="1" thickBot="1" x14ac:dyDescent="0.35">
      <c r="A2" s="163" t="s">
        <v>119</v>
      </c>
      <c r="B2" s="354">
        <f>'Aug to Nov'!B2:D2</f>
        <v>0</v>
      </c>
      <c r="C2" s="354"/>
      <c r="D2" s="354"/>
      <c r="E2" s="68"/>
      <c r="F2" s="68"/>
      <c r="G2" s="69" t="s">
        <v>43</v>
      </c>
      <c r="H2" s="351"/>
      <c r="I2" s="351"/>
      <c r="J2" s="351"/>
    </row>
    <row r="3" spans="1:11" s="164" customFormat="1" ht="35.1" customHeight="1" thickBot="1" x14ac:dyDescent="0.35">
      <c r="A3" s="385" t="str">
        <f>'Aug to Nov'!A3:B3</f>
        <v xml:space="preserve">Is GST Included in the Gross Revenue? </v>
      </c>
      <c r="B3" s="385"/>
      <c r="C3" s="299"/>
      <c r="D3" s="309"/>
      <c r="F3" s="300"/>
      <c r="G3" s="355" t="str">
        <f>'Aug to Nov'!G3:H3</f>
        <v>Is GST Included in (Eligible) Expenses?</v>
      </c>
      <c r="H3" s="355"/>
      <c r="J3" s="309"/>
    </row>
    <row r="4" spans="1:11" s="305" customFormat="1" ht="35.1" customHeight="1" thickBot="1" x14ac:dyDescent="0.35">
      <c r="A4" s="355" t="str">
        <f>'Aug to Nov'!A4:B4</f>
        <v>Is this a home based business?</v>
      </c>
      <c r="B4" s="355"/>
      <c r="C4" s="306"/>
      <c r="D4" s="318"/>
      <c r="F4" s="307"/>
      <c r="G4" s="356" t="str">
        <f>'Aug to Nov'!G4:H4</f>
        <v>Business use of Home Expenses (percentage) - Refer to Part 7 of T2125</v>
      </c>
      <c r="H4" s="356"/>
      <c r="J4" s="319"/>
    </row>
    <row r="5" spans="1:11" s="19" customFormat="1" ht="18.75" x14ac:dyDescent="0.3">
      <c r="A5" s="21"/>
      <c r="B5" s="369"/>
      <c r="C5" s="369"/>
      <c r="D5" s="369"/>
      <c r="E5" s="20"/>
      <c r="F5" s="20"/>
      <c r="H5" s="20"/>
    </row>
    <row r="6" spans="1:11" s="23" customFormat="1" ht="17.25" x14ac:dyDescent="0.3">
      <c r="A6" s="350" t="s">
        <v>30</v>
      </c>
      <c r="B6" s="350"/>
      <c r="C6" s="22"/>
      <c r="D6" s="350" t="s">
        <v>31</v>
      </c>
      <c r="E6" s="350"/>
      <c r="F6" s="66"/>
      <c r="G6" s="350" t="s">
        <v>18</v>
      </c>
      <c r="H6" s="350"/>
      <c r="I6" s="22"/>
      <c r="J6" s="350" t="s">
        <v>44</v>
      </c>
      <c r="K6" s="350"/>
    </row>
    <row r="7" spans="1:11" ht="3.75" customHeight="1" x14ac:dyDescent="0.25">
      <c r="A7" s="15"/>
      <c r="B7" s="16"/>
      <c r="C7" s="18"/>
      <c r="D7" s="15"/>
      <c r="E7" s="16"/>
      <c r="F7" s="57"/>
      <c r="G7" s="15"/>
      <c r="H7" s="15"/>
      <c r="I7" s="18"/>
      <c r="J7" s="15"/>
      <c r="K7" s="17"/>
    </row>
    <row r="8" spans="1:11" x14ac:dyDescent="0.25">
      <c r="A8" s="2" t="s">
        <v>0</v>
      </c>
      <c r="D8" s="2" t="s">
        <v>0</v>
      </c>
      <c r="F8" s="14"/>
      <c r="G8" s="2" t="s">
        <v>0</v>
      </c>
      <c r="H8" s="5"/>
      <c r="J8" s="2" t="s">
        <v>0</v>
      </c>
      <c r="K8" s="5"/>
    </row>
    <row r="9" spans="1:11" x14ac:dyDescent="0.25">
      <c r="A9" s="6" t="s">
        <v>63</v>
      </c>
      <c r="B9" s="310"/>
      <c r="D9" s="6" t="s">
        <v>63</v>
      </c>
      <c r="E9" s="310"/>
      <c r="F9" s="13"/>
      <c r="G9" s="6" t="s">
        <v>63</v>
      </c>
      <c r="H9" s="313"/>
      <c r="I9" s="4"/>
      <c r="J9" s="6" t="s">
        <v>63</v>
      </c>
      <c r="K9" s="313"/>
    </row>
    <row r="10" spans="1:11" x14ac:dyDescent="0.25">
      <c r="A10" s="6" t="s">
        <v>7</v>
      </c>
      <c r="B10" s="310"/>
      <c r="D10" s="6" t="s">
        <v>7</v>
      </c>
      <c r="E10" s="310"/>
      <c r="F10" s="13"/>
      <c r="G10" s="6" t="s">
        <v>7</v>
      </c>
      <c r="H10" s="313"/>
      <c r="I10" s="4"/>
      <c r="J10" s="6" t="s">
        <v>7</v>
      </c>
      <c r="K10" s="313"/>
    </row>
    <row r="11" spans="1:11" x14ac:dyDescent="0.25">
      <c r="A11" s="6" t="s">
        <v>8</v>
      </c>
      <c r="B11" s="310"/>
      <c r="D11" s="6" t="s">
        <v>8</v>
      </c>
      <c r="E11" s="310"/>
      <c r="F11" s="13"/>
      <c r="G11" s="6" t="s">
        <v>8</v>
      </c>
      <c r="H11" s="313"/>
      <c r="I11" s="4"/>
      <c r="J11" s="6" t="s">
        <v>8</v>
      </c>
      <c r="K11" s="313"/>
    </row>
    <row r="12" spans="1:11" x14ac:dyDescent="0.25">
      <c r="A12" s="6" t="s">
        <v>62</v>
      </c>
      <c r="B12" s="310"/>
      <c r="D12" s="6" t="s">
        <v>62</v>
      </c>
      <c r="E12" s="310"/>
      <c r="F12" s="13"/>
      <c r="G12" s="6" t="s">
        <v>62</v>
      </c>
      <c r="H12" s="313"/>
      <c r="I12" s="4"/>
      <c r="J12" s="6" t="s">
        <v>62</v>
      </c>
      <c r="K12" s="313"/>
    </row>
    <row r="13" spans="1:11" x14ac:dyDescent="0.25">
      <c r="A13" s="27" t="s">
        <v>12</v>
      </c>
      <c r="B13" s="310"/>
      <c r="C13" s="88"/>
      <c r="D13" s="27" t="s">
        <v>12</v>
      </c>
      <c r="E13" s="310"/>
      <c r="F13" s="88"/>
      <c r="G13" s="32" t="s">
        <v>12</v>
      </c>
      <c r="H13" s="313"/>
      <c r="I13" s="31"/>
      <c r="J13" s="32" t="s">
        <v>12</v>
      </c>
      <c r="K13" s="313"/>
    </row>
    <row r="14" spans="1:11" x14ac:dyDescent="0.25">
      <c r="A14" s="27" t="s">
        <v>12</v>
      </c>
      <c r="B14" s="310"/>
      <c r="C14" s="88"/>
      <c r="D14" s="27" t="s">
        <v>12</v>
      </c>
      <c r="E14" s="310"/>
      <c r="F14" s="88"/>
      <c r="G14" s="32" t="s">
        <v>12</v>
      </c>
      <c r="H14" s="313"/>
      <c r="I14" s="31"/>
      <c r="J14" s="32" t="s">
        <v>12</v>
      </c>
      <c r="K14" s="313"/>
    </row>
    <row r="15" spans="1:11" x14ac:dyDescent="0.25">
      <c r="A15" s="27" t="s">
        <v>12</v>
      </c>
      <c r="B15" s="310"/>
      <c r="C15" s="88"/>
      <c r="D15" s="27" t="s">
        <v>12</v>
      </c>
      <c r="E15" s="310"/>
      <c r="F15" s="88"/>
      <c r="G15" s="32" t="s">
        <v>12</v>
      </c>
      <c r="H15" s="313"/>
      <c r="I15" s="31"/>
      <c r="J15" s="32" t="s">
        <v>12</v>
      </c>
      <c r="K15" s="313"/>
    </row>
    <row r="16" spans="1:11" x14ac:dyDescent="0.25">
      <c r="A16" s="27" t="s">
        <v>12</v>
      </c>
      <c r="B16" s="310"/>
      <c r="C16" s="88"/>
      <c r="D16" s="27" t="s">
        <v>12</v>
      </c>
      <c r="E16" s="310"/>
      <c r="F16" s="88"/>
      <c r="G16" s="32" t="s">
        <v>12</v>
      </c>
      <c r="H16" s="313"/>
      <c r="I16" s="31"/>
      <c r="J16" s="32" t="s">
        <v>12</v>
      </c>
      <c r="K16" s="313"/>
    </row>
    <row r="17" spans="1:11" x14ac:dyDescent="0.25">
      <c r="A17" s="27" t="s">
        <v>12</v>
      </c>
      <c r="B17" s="310"/>
      <c r="C17" s="88"/>
      <c r="D17" s="27" t="s">
        <v>12</v>
      </c>
      <c r="E17" s="310"/>
      <c r="F17" s="88"/>
      <c r="G17" s="32" t="s">
        <v>12</v>
      </c>
      <c r="H17" s="313"/>
      <c r="I17" s="31"/>
      <c r="J17" s="32" t="s">
        <v>12</v>
      </c>
      <c r="K17" s="313"/>
    </row>
    <row r="18" spans="1:11" x14ac:dyDescent="0.25">
      <c r="A18" s="27" t="s">
        <v>12</v>
      </c>
      <c r="B18" s="310"/>
      <c r="C18" s="88"/>
      <c r="D18" s="27" t="s">
        <v>12</v>
      </c>
      <c r="E18" s="310"/>
      <c r="F18" s="88"/>
      <c r="G18" s="32" t="s">
        <v>12</v>
      </c>
      <c r="H18" s="313"/>
      <c r="I18" s="31"/>
      <c r="J18" s="32" t="s">
        <v>12</v>
      </c>
      <c r="K18" s="313"/>
    </row>
    <row r="19" spans="1:11" x14ac:dyDescent="0.25">
      <c r="A19" s="27" t="s">
        <v>12</v>
      </c>
      <c r="B19" s="310"/>
      <c r="C19" s="88"/>
      <c r="D19" s="27" t="s">
        <v>12</v>
      </c>
      <c r="E19" s="310"/>
      <c r="F19" s="88"/>
      <c r="G19" s="32" t="s">
        <v>12</v>
      </c>
      <c r="H19" s="313"/>
      <c r="I19" s="31"/>
      <c r="J19" s="32" t="s">
        <v>12</v>
      </c>
      <c r="K19" s="313"/>
    </row>
    <row r="20" spans="1:11" x14ac:dyDescent="0.25">
      <c r="A20" s="27" t="s">
        <v>12</v>
      </c>
      <c r="B20" s="310"/>
      <c r="C20" s="88"/>
      <c r="D20" s="27" t="s">
        <v>12</v>
      </c>
      <c r="E20" s="310"/>
      <c r="F20" s="88"/>
      <c r="G20" s="32" t="s">
        <v>12</v>
      </c>
      <c r="H20" s="313"/>
      <c r="I20" s="31"/>
      <c r="J20" s="32" t="s">
        <v>12</v>
      </c>
      <c r="K20" s="313"/>
    </row>
    <row r="21" spans="1:11" x14ac:dyDescent="0.25">
      <c r="A21" s="27" t="s">
        <v>12</v>
      </c>
      <c r="B21" s="310"/>
      <c r="C21" s="88"/>
      <c r="D21" s="27" t="s">
        <v>12</v>
      </c>
      <c r="E21" s="310"/>
      <c r="F21" s="88"/>
      <c r="G21" s="32" t="s">
        <v>12</v>
      </c>
      <c r="H21" s="313"/>
      <c r="I21" s="31"/>
      <c r="J21" s="32" t="s">
        <v>12</v>
      </c>
      <c r="K21" s="313"/>
    </row>
    <row r="22" spans="1:11" x14ac:dyDescent="0.25">
      <c r="A22" s="27" t="s">
        <v>12</v>
      </c>
      <c r="B22" s="310"/>
      <c r="C22" s="88"/>
      <c r="D22" s="27" t="s">
        <v>12</v>
      </c>
      <c r="E22" s="310"/>
      <c r="F22" s="88"/>
      <c r="G22" s="32" t="s">
        <v>12</v>
      </c>
      <c r="H22" s="313"/>
      <c r="I22" s="31"/>
      <c r="J22" s="32" t="s">
        <v>12</v>
      </c>
      <c r="K22" s="313"/>
    </row>
    <row r="23" spans="1:11" x14ac:dyDescent="0.25">
      <c r="A23" s="27" t="s">
        <v>12</v>
      </c>
      <c r="B23" s="310"/>
      <c r="C23" s="88"/>
      <c r="D23" s="27" t="s">
        <v>12</v>
      </c>
      <c r="E23" s="310"/>
      <c r="F23" s="88"/>
      <c r="G23" s="32" t="s">
        <v>12</v>
      </c>
      <c r="H23" s="313"/>
      <c r="I23" s="31"/>
      <c r="J23" s="32" t="s">
        <v>12</v>
      </c>
      <c r="K23" s="313"/>
    </row>
    <row r="24" spans="1:11" ht="16.5" thickBot="1" x14ac:dyDescent="0.3">
      <c r="A24" s="27" t="s">
        <v>12</v>
      </c>
      <c r="B24" s="311"/>
      <c r="D24" s="27" t="s">
        <v>12</v>
      </c>
      <c r="E24" s="311"/>
      <c r="F24" s="13"/>
      <c r="G24" s="32" t="s">
        <v>12</v>
      </c>
      <c r="H24" s="314"/>
      <c r="I24" s="4"/>
      <c r="J24" s="32" t="s">
        <v>12</v>
      </c>
      <c r="K24" s="314"/>
    </row>
    <row r="25" spans="1:11" x14ac:dyDescent="0.25">
      <c r="A25" s="9" t="s">
        <v>103</v>
      </c>
      <c r="B25" s="3">
        <f>SUM(B9:B24)</f>
        <v>0</v>
      </c>
      <c r="D25" s="9" t="s">
        <v>103</v>
      </c>
      <c r="E25" s="3">
        <f>SUM(E9:E24)</f>
        <v>0</v>
      </c>
      <c r="F25" s="57"/>
      <c r="G25" s="9" t="s">
        <v>103</v>
      </c>
      <c r="H25" s="3">
        <f>SUM(H9:H24)</f>
        <v>0</v>
      </c>
      <c r="J25" s="9" t="s">
        <v>103</v>
      </c>
      <c r="K25" s="3">
        <f>SUM(K9:K24)</f>
        <v>0</v>
      </c>
    </row>
    <row r="26" spans="1:11" x14ac:dyDescent="0.25">
      <c r="A26" s="6"/>
      <c r="D26" s="6"/>
      <c r="F26" s="14"/>
      <c r="G26" s="6"/>
      <c r="H26" s="5"/>
      <c r="J26" s="6"/>
      <c r="K26" s="5"/>
    </row>
    <row r="27" spans="1:11" ht="16.5" thickBot="1" x14ac:dyDescent="0.3">
      <c r="A27" s="7" t="s">
        <v>1</v>
      </c>
      <c r="B27" s="311"/>
      <c r="C27" s="315"/>
      <c r="D27" s="7" t="s">
        <v>1</v>
      </c>
      <c r="E27" s="311"/>
      <c r="F27" s="58"/>
      <c r="G27" s="7" t="s">
        <v>1</v>
      </c>
      <c r="H27" s="314"/>
      <c r="J27" s="7" t="s">
        <v>1</v>
      </c>
      <c r="K27" s="314"/>
    </row>
    <row r="28" spans="1:11" x14ac:dyDescent="0.25">
      <c r="A28" s="2" t="s">
        <v>2</v>
      </c>
      <c r="B28" s="3">
        <f>B25-B27</f>
        <v>0</v>
      </c>
      <c r="D28" s="2" t="s">
        <v>2</v>
      </c>
      <c r="E28" s="3">
        <f>E25-E27</f>
        <v>0</v>
      </c>
      <c r="F28" s="57"/>
      <c r="G28" s="2" t="s">
        <v>2</v>
      </c>
      <c r="H28" s="3">
        <f>H25-H27</f>
        <v>0</v>
      </c>
      <c r="J28" s="2" t="s">
        <v>2</v>
      </c>
      <c r="K28" s="3">
        <f>K25-K27</f>
        <v>0</v>
      </c>
    </row>
    <row r="29" spans="1:11" x14ac:dyDescent="0.25">
      <c r="F29" s="14"/>
      <c r="H29" s="5"/>
      <c r="K29" s="5"/>
    </row>
    <row r="30" spans="1:11" x14ac:dyDescent="0.25">
      <c r="A30" s="9" t="s">
        <v>10</v>
      </c>
      <c r="D30" s="9" t="s">
        <v>10</v>
      </c>
      <c r="F30" s="14"/>
      <c r="G30" s="9" t="s">
        <v>10</v>
      </c>
      <c r="H30" s="5"/>
      <c r="J30" s="9" t="s">
        <v>10</v>
      </c>
      <c r="K30" s="5"/>
    </row>
    <row r="31" spans="1:11" x14ac:dyDescent="0.25">
      <c r="A31" s="120" t="s">
        <v>3</v>
      </c>
      <c r="B31" s="121"/>
      <c r="C31" s="122"/>
      <c r="D31" s="120" t="s">
        <v>3</v>
      </c>
      <c r="E31" s="121"/>
      <c r="F31" s="122"/>
      <c r="G31" s="120" t="s">
        <v>3</v>
      </c>
      <c r="H31" s="123"/>
      <c r="I31" s="124"/>
      <c r="J31" s="120" t="s">
        <v>3</v>
      </c>
      <c r="K31" s="29"/>
    </row>
    <row r="32" spans="1:11" x14ac:dyDescent="0.25">
      <c r="A32" s="120" t="s">
        <v>98</v>
      </c>
      <c r="B32" s="121"/>
      <c r="C32" s="122"/>
      <c r="D32" s="120" t="s">
        <v>98</v>
      </c>
      <c r="E32" s="121"/>
      <c r="F32" s="122"/>
      <c r="G32" s="120" t="s">
        <v>98</v>
      </c>
      <c r="H32" s="123"/>
      <c r="I32" s="124"/>
      <c r="J32" s="120" t="s">
        <v>98</v>
      </c>
      <c r="K32" s="29"/>
    </row>
    <row r="33" spans="1:11" x14ac:dyDescent="0.25">
      <c r="A33" s="120" t="s">
        <v>99</v>
      </c>
      <c r="B33" s="121"/>
      <c r="C33" s="122"/>
      <c r="D33" s="120" t="s">
        <v>99</v>
      </c>
      <c r="E33" s="121"/>
      <c r="F33" s="122"/>
      <c r="G33" s="120" t="s">
        <v>99</v>
      </c>
      <c r="H33" s="123"/>
      <c r="I33" s="124"/>
      <c r="J33" s="120" t="s">
        <v>99</v>
      </c>
      <c r="K33" s="29"/>
    </row>
    <row r="34" spans="1:11" x14ac:dyDescent="0.25">
      <c r="A34" s="120" t="s">
        <v>100</v>
      </c>
      <c r="B34" s="121"/>
      <c r="C34" s="122"/>
      <c r="D34" s="120" t="s">
        <v>100</v>
      </c>
      <c r="E34" s="121"/>
      <c r="F34" s="122"/>
      <c r="G34" s="120" t="s">
        <v>100</v>
      </c>
      <c r="H34" s="123"/>
      <c r="I34" s="124"/>
      <c r="J34" s="120" t="s">
        <v>100</v>
      </c>
      <c r="K34" s="29"/>
    </row>
    <row r="35" spans="1:11" x14ac:dyDescent="0.25">
      <c r="A35" s="120" t="s">
        <v>101</v>
      </c>
      <c r="B35" s="121"/>
      <c r="C35" s="122"/>
      <c r="D35" s="120" t="s">
        <v>101</v>
      </c>
      <c r="E35" s="121"/>
      <c r="F35" s="122"/>
      <c r="G35" s="120" t="s">
        <v>101</v>
      </c>
      <c r="H35" s="123"/>
      <c r="I35" s="124"/>
      <c r="J35" s="120" t="s">
        <v>101</v>
      </c>
      <c r="K35" s="29"/>
    </row>
    <row r="36" spans="1:11" x14ac:dyDescent="0.25">
      <c r="A36" s="59" t="s">
        <v>11</v>
      </c>
      <c r="B36" s="27"/>
      <c r="D36" s="59" t="s">
        <v>11</v>
      </c>
      <c r="E36" s="27"/>
      <c r="F36" s="13"/>
      <c r="G36" s="59" t="s">
        <v>11</v>
      </c>
      <c r="H36" s="29"/>
      <c r="I36" s="4"/>
      <c r="J36" s="59" t="s">
        <v>11</v>
      </c>
      <c r="K36" s="29"/>
    </row>
    <row r="37" spans="1:11" x14ac:dyDescent="0.25">
      <c r="A37" s="27" t="s">
        <v>12</v>
      </c>
      <c r="B37" s="27"/>
      <c r="D37" s="27" t="s">
        <v>12</v>
      </c>
      <c r="E37" s="27"/>
      <c r="F37" s="13"/>
      <c r="G37" s="32" t="s">
        <v>12</v>
      </c>
      <c r="H37" s="29"/>
      <c r="I37" s="4"/>
      <c r="J37" s="32" t="s">
        <v>12</v>
      </c>
      <c r="K37" s="29"/>
    </row>
    <row r="38" spans="1:11" s="31" customFormat="1" x14ac:dyDescent="0.25">
      <c r="A38" s="27" t="s">
        <v>12</v>
      </c>
      <c r="B38" s="27"/>
      <c r="C38" s="88"/>
      <c r="D38" s="27" t="s">
        <v>12</v>
      </c>
      <c r="E38" s="27"/>
      <c r="F38" s="88"/>
      <c r="G38" s="32" t="s">
        <v>12</v>
      </c>
      <c r="H38" s="29"/>
      <c r="J38" s="32" t="s">
        <v>12</v>
      </c>
      <c r="K38" s="29"/>
    </row>
    <row r="39" spans="1:11" s="31" customFormat="1" x14ac:dyDescent="0.25">
      <c r="A39" s="27" t="s">
        <v>12</v>
      </c>
      <c r="B39" s="27"/>
      <c r="C39" s="88"/>
      <c r="D39" s="27" t="s">
        <v>12</v>
      </c>
      <c r="E39" s="27"/>
      <c r="F39" s="88"/>
      <c r="G39" s="32" t="s">
        <v>12</v>
      </c>
      <c r="H39" s="29"/>
      <c r="J39" s="32" t="s">
        <v>12</v>
      </c>
      <c r="K39" s="29"/>
    </row>
    <row r="40" spans="1:11" s="31" customFormat="1" x14ac:dyDescent="0.25">
      <c r="A40" s="27" t="s">
        <v>12</v>
      </c>
      <c r="B40" s="27"/>
      <c r="C40" s="88"/>
      <c r="D40" s="27" t="s">
        <v>12</v>
      </c>
      <c r="E40" s="27"/>
      <c r="F40" s="88"/>
      <c r="G40" s="32" t="s">
        <v>12</v>
      </c>
      <c r="H40" s="29"/>
      <c r="J40" s="32" t="s">
        <v>12</v>
      </c>
      <c r="K40" s="29"/>
    </row>
    <row r="41" spans="1:11" s="31" customFormat="1" x14ac:dyDescent="0.25">
      <c r="A41" s="27" t="s">
        <v>12</v>
      </c>
      <c r="B41" s="27"/>
      <c r="C41" s="88"/>
      <c r="D41" s="27" t="s">
        <v>12</v>
      </c>
      <c r="E41" s="27"/>
      <c r="F41" s="88"/>
      <c r="G41" s="32" t="s">
        <v>12</v>
      </c>
      <c r="H41" s="29"/>
      <c r="J41" s="32" t="s">
        <v>12</v>
      </c>
      <c r="K41" s="29"/>
    </row>
    <row r="42" spans="1:11" s="31" customFormat="1" x14ac:dyDescent="0.25">
      <c r="A42" s="27" t="s">
        <v>12</v>
      </c>
      <c r="B42" s="27"/>
      <c r="C42" s="88"/>
      <c r="D42" s="27" t="s">
        <v>12</v>
      </c>
      <c r="E42" s="27"/>
      <c r="F42" s="88"/>
      <c r="G42" s="32" t="s">
        <v>12</v>
      </c>
      <c r="H42" s="29"/>
      <c r="J42" s="32" t="s">
        <v>12</v>
      </c>
      <c r="K42" s="29"/>
    </row>
    <row r="43" spans="1:11" s="31" customFormat="1" x14ac:dyDescent="0.25">
      <c r="A43" s="27" t="s">
        <v>12</v>
      </c>
      <c r="B43" s="27"/>
      <c r="C43" s="88"/>
      <c r="D43" s="27" t="s">
        <v>12</v>
      </c>
      <c r="E43" s="27"/>
      <c r="F43" s="88"/>
      <c r="G43" s="32" t="s">
        <v>12</v>
      </c>
      <c r="H43" s="29"/>
      <c r="J43" s="32" t="s">
        <v>12</v>
      </c>
      <c r="K43" s="29"/>
    </row>
    <row r="44" spans="1:11" s="31" customFormat="1" x14ac:dyDescent="0.25">
      <c r="A44" s="27" t="s">
        <v>12</v>
      </c>
      <c r="B44" s="27"/>
      <c r="C44" s="88"/>
      <c r="D44" s="27" t="s">
        <v>12</v>
      </c>
      <c r="E44" s="27"/>
      <c r="F44" s="88"/>
      <c r="G44" s="32" t="s">
        <v>12</v>
      </c>
      <c r="H44" s="29"/>
      <c r="J44" s="32" t="s">
        <v>12</v>
      </c>
      <c r="K44" s="29"/>
    </row>
    <row r="45" spans="1:11" s="31" customFormat="1" x14ac:dyDescent="0.25">
      <c r="A45" s="27" t="s">
        <v>12</v>
      </c>
      <c r="B45" s="27"/>
      <c r="C45" s="88"/>
      <c r="D45" s="27" t="s">
        <v>12</v>
      </c>
      <c r="E45" s="27"/>
      <c r="F45" s="88"/>
      <c r="G45" s="32" t="s">
        <v>12</v>
      </c>
      <c r="H45" s="29"/>
      <c r="J45" s="32" t="s">
        <v>12</v>
      </c>
      <c r="K45" s="29"/>
    </row>
    <row r="46" spans="1:11" s="31" customFormat="1" x14ac:dyDescent="0.25">
      <c r="A46" s="27" t="s">
        <v>12</v>
      </c>
      <c r="B46" s="27"/>
      <c r="C46" s="88"/>
      <c r="D46" s="27" t="s">
        <v>12</v>
      </c>
      <c r="E46" s="27"/>
      <c r="F46" s="88"/>
      <c r="G46" s="32" t="s">
        <v>12</v>
      </c>
      <c r="H46" s="29"/>
      <c r="J46" s="32" t="s">
        <v>12</v>
      </c>
      <c r="K46" s="29"/>
    </row>
    <row r="47" spans="1:11" s="31" customFormat="1" x14ac:dyDescent="0.25">
      <c r="A47" s="27" t="s">
        <v>12</v>
      </c>
      <c r="B47" s="27"/>
      <c r="C47" s="88"/>
      <c r="D47" s="27" t="s">
        <v>12</v>
      </c>
      <c r="E47" s="27"/>
      <c r="F47" s="88"/>
      <c r="G47" s="32" t="s">
        <v>12</v>
      </c>
      <c r="H47" s="29"/>
      <c r="J47" s="32" t="s">
        <v>12</v>
      </c>
      <c r="K47" s="29"/>
    </row>
    <row r="48" spans="1:11" s="31" customFormat="1" x14ac:dyDescent="0.25">
      <c r="A48" s="27" t="s">
        <v>12</v>
      </c>
      <c r="B48" s="27"/>
      <c r="C48" s="88"/>
      <c r="D48" s="27" t="s">
        <v>12</v>
      </c>
      <c r="E48" s="27"/>
      <c r="F48" s="88"/>
      <c r="G48" s="32" t="s">
        <v>12</v>
      </c>
      <c r="H48" s="29"/>
      <c r="J48" s="32" t="s">
        <v>12</v>
      </c>
      <c r="K48" s="29"/>
    </row>
    <row r="49" spans="1:11" s="31" customFormat="1" x14ac:dyDescent="0.25">
      <c r="A49" s="27" t="s">
        <v>12</v>
      </c>
      <c r="B49" s="27"/>
      <c r="C49" s="88"/>
      <c r="D49" s="27" t="s">
        <v>12</v>
      </c>
      <c r="E49" s="27"/>
      <c r="F49" s="88"/>
      <c r="G49" s="32" t="s">
        <v>12</v>
      </c>
      <c r="H49" s="29"/>
      <c r="J49" s="32" t="s">
        <v>12</v>
      </c>
      <c r="K49" s="29"/>
    </row>
    <row r="50" spans="1:11" s="31" customFormat="1" x14ac:dyDescent="0.25">
      <c r="A50" s="27" t="s">
        <v>12</v>
      </c>
      <c r="B50" s="27"/>
      <c r="C50" s="88"/>
      <c r="D50" s="27" t="s">
        <v>12</v>
      </c>
      <c r="E50" s="27"/>
      <c r="F50" s="88"/>
      <c r="G50" s="32" t="s">
        <v>12</v>
      </c>
      <c r="H50" s="29"/>
      <c r="J50" s="32" t="s">
        <v>12</v>
      </c>
      <c r="K50" s="29"/>
    </row>
    <row r="51" spans="1:11" s="290" customFormat="1" x14ac:dyDescent="0.25">
      <c r="A51" s="285" t="s">
        <v>12</v>
      </c>
      <c r="B51" s="285"/>
      <c r="C51" s="288"/>
      <c r="D51" s="285" t="s">
        <v>12</v>
      </c>
      <c r="E51" s="285"/>
      <c r="F51" s="288"/>
      <c r="G51" s="289" t="s">
        <v>12</v>
      </c>
      <c r="H51" s="287"/>
      <c r="J51" s="289" t="s">
        <v>12</v>
      </c>
      <c r="K51" s="287"/>
    </row>
    <row r="52" spans="1:11" s="53" customFormat="1" x14ac:dyDescent="0.25">
      <c r="A52" s="89" t="s">
        <v>70</v>
      </c>
      <c r="B52" s="87"/>
      <c r="C52" s="90"/>
      <c r="D52" s="89" t="s">
        <v>70</v>
      </c>
      <c r="E52" s="87"/>
      <c r="F52" s="90"/>
      <c r="G52" s="89" t="s">
        <v>70</v>
      </c>
      <c r="H52" s="87"/>
      <c r="I52" s="90"/>
      <c r="J52" s="89" t="s">
        <v>70</v>
      </c>
      <c r="K52" s="60"/>
    </row>
    <row r="53" spans="1:11" x14ac:dyDescent="0.25">
      <c r="A53" s="91" t="str">
        <f>'Aug to Nov'!A53</f>
        <v>Commercial Rental or Lease</v>
      </c>
      <c r="B53" s="27"/>
      <c r="D53" s="91" t="str">
        <f>A53</f>
        <v>Commercial Rental or Lease</v>
      </c>
      <c r="E53" s="27"/>
      <c r="F53" s="13"/>
      <c r="G53" s="91" t="str">
        <f>D53</f>
        <v>Commercial Rental or Lease</v>
      </c>
      <c r="H53" s="29"/>
      <c r="I53" s="4"/>
      <c r="J53" s="91" t="str">
        <f>G53</f>
        <v>Commercial Rental or Lease</v>
      </c>
      <c r="K53" s="29"/>
    </row>
    <row r="54" spans="1:11" x14ac:dyDescent="0.25">
      <c r="A54" s="91" t="str">
        <f>'Aug to Nov'!A54</f>
        <v>Mortgage Interest</v>
      </c>
      <c r="B54" s="27"/>
      <c r="D54" s="91" t="str">
        <f t="shared" ref="D54:D66" si="0">A54</f>
        <v>Mortgage Interest</v>
      </c>
      <c r="E54" s="27"/>
      <c r="F54" s="13"/>
      <c r="G54" s="91" t="str">
        <f t="shared" ref="G54:G66" si="1">D54</f>
        <v>Mortgage Interest</v>
      </c>
      <c r="H54" s="29"/>
      <c r="I54" s="4"/>
      <c r="J54" s="91" t="str">
        <f t="shared" ref="J54:J66" si="2">G54</f>
        <v>Mortgage Interest</v>
      </c>
      <c r="K54" s="29"/>
    </row>
    <row r="55" spans="1:11" x14ac:dyDescent="0.25">
      <c r="A55" s="91" t="str">
        <f>'Aug to Nov'!A55</f>
        <v>Property Taxes (monthly)</v>
      </c>
      <c r="B55" s="27"/>
      <c r="D55" s="91" t="str">
        <f t="shared" si="0"/>
        <v>Property Taxes (monthly)</v>
      </c>
      <c r="E55" s="27"/>
      <c r="F55" s="13"/>
      <c r="G55" s="91" t="str">
        <f t="shared" si="1"/>
        <v>Property Taxes (monthly)</v>
      </c>
      <c r="H55" s="29"/>
      <c r="I55" s="4"/>
      <c r="J55" s="91" t="str">
        <f t="shared" si="2"/>
        <v>Property Taxes (monthly)</v>
      </c>
      <c r="K55" s="29"/>
    </row>
    <row r="56" spans="1:11" x14ac:dyDescent="0.25">
      <c r="A56" s="91" t="str">
        <f>'Aug to Nov'!A56</f>
        <v>Private Waste Disposal</v>
      </c>
      <c r="B56" s="27"/>
      <c r="D56" s="91" t="str">
        <f t="shared" si="0"/>
        <v>Private Waste Disposal</v>
      </c>
      <c r="E56" s="27"/>
      <c r="F56" s="13"/>
      <c r="G56" s="91" t="str">
        <f t="shared" si="1"/>
        <v>Private Waste Disposal</v>
      </c>
      <c r="H56" s="29"/>
      <c r="I56" s="4"/>
      <c r="J56" s="91" t="str">
        <f t="shared" si="2"/>
        <v>Private Waste Disposal</v>
      </c>
      <c r="K56" s="29"/>
    </row>
    <row r="57" spans="1:11" x14ac:dyDescent="0.25">
      <c r="A57" s="91" t="str">
        <f>'Aug to Nov'!A57</f>
        <v>Municipal Water, Sewage &amp; Waste</v>
      </c>
      <c r="B57" s="27"/>
      <c r="D57" s="91" t="str">
        <f t="shared" si="0"/>
        <v>Municipal Water, Sewage &amp; Waste</v>
      </c>
      <c r="E57" s="27"/>
      <c r="F57" s="13"/>
      <c r="G57" s="91" t="str">
        <f t="shared" si="1"/>
        <v>Municipal Water, Sewage &amp; Waste</v>
      </c>
      <c r="H57" s="29"/>
      <c r="I57" s="4"/>
      <c r="J57" s="91" t="str">
        <f t="shared" si="2"/>
        <v>Municipal Water, Sewage &amp; Waste</v>
      </c>
      <c r="K57" s="29"/>
    </row>
    <row r="58" spans="1:11" x14ac:dyDescent="0.25">
      <c r="A58" s="91" t="str">
        <f>'Aug to Nov'!A58</f>
        <v>Electricity</v>
      </c>
      <c r="B58" s="27"/>
      <c r="D58" s="91" t="str">
        <f t="shared" si="0"/>
        <v>Electricity</v>
      </c>
      <c r="E58" s="27"/>
      <c r="F58" s="13"/>
      <c r="G58" s="91" t="str">
        <f t="shared" si="1"/>
        <v>Electricity</v>
      </c>
      <c r="H58" s="29"/>
      <c r="I58" s="4"/>
      <c r="J58" s="91" t="str">
        <f t="shared" si="2"/>
        <v>Electricity</v>
      </c>
      <c r="K58" s="29"/>
    </row>
    <row r="59" spans="1:11" x14ac:dyDescent="0.25">
      <c r="A59" s="91" t="str">
        <f>'Aug to Nov'!A59</f>
        <v xml:space="preserve">Heating Fuel </v>
      </c>
      <c r="B59" s="27"/>
      <c r="D59" s="91" t="str">
        <f t="shared" si="0"/>
        <v xml:space="preserve">Heating Fuel </v>
      </c>
      <c r="E59" s="27"/>
      <c r="F59" s="13"/>
      <c r="G59" s="91" t="str">
        <f t="shared" si="1"/>
        <v xml:space="preserve">Heating Fuel </v>
      </c>
      <c r="H59" s="29"/>
      <c r="I59" s="4"/>
      <c r="J59" s="91" t="str">
        <f t="shared" si="2"/>
        <v xml:space="preserve">Heating Fuel </v>
      </c>
      <c r="K59" s="29"/>
    </row>
    <row r="60" spans="1:11" x14ac:dyDescent="0.25">
      <c r="A60" s="91" t="str">
        <f>'Aug to Nov'!A60</f>
        <v>Cable and/or Satellite</v>
      </c>
      <c r="B60" s="27"/>
      <c r="D60" s="91" t="str">
        <f t="shared" si="0"/>
        <v>Cable and/or Satellite</v>
      </c>
      <c r="E60" s="27"/>
      <c r="F60" s="13"/>
      <c r="G60" s="91" t="str">
        <f t="shared" si="1"/>
        <v>Cable and/or Satellite</v>
      </c>
      <c r="H60" s="29"/>
      <c r="I60" s="4"/>
      <c r="J60" s="91" t="str">
        <f t="shared" si="2"/>
        <v>Cable and/or Satellite</v>
      </c>
      <c r="K60" s="29"/>
    </row>
    <row r="61" spans="1:11" x14ac:dyDescent="0.25">
      <c r="A61" s="91" t="str">
        <f>'Aug to Nov'!A61</f>
        <v>Phone &amp; Internet</v>
      </c>
      <c r="B61" s="27"/>
      <c r="D61" s="91" t="str">
        <f t="shared" si="0"/>
        <v>Phone &amp; Internet</v>
      </c>
      <c r="E61" s="27"/>
      <c r="F61" s="13"/>
      <c r="G61" s="91" t="str">
        <f t="shared" si="1"/>
        <v>Phone &amp; Internet</v>
      </c>
      <c r="H61" s="29"/>
      <c r="I61" s="4"/>
      <c r="J61" s="91" t="str">
        <f t="shared" si="2"/>
        <v>Phone &amp; Internet</v>
      </c>
      <c r="K61" s="29"/>
    </row>
    <row r="62" spans="1:11" x14ac:dyDescent="0.25">
      <c r="A62" s="91" t="str">
        <f>'Aug to Nov'!A62</f>
        <v>Subscriptions/Softwares</v>
      </c>
      <c r="B62" s="27"/>
      <c r="D62" s="91" t="str">
        <f t="shared" si="0"/>
        <v>Subscriptions/Softwares</v>
      </c>
      <c r="E62" s="27"/>
      <c r="F62" s="13"/>
      <c r="G62" s="91" t="str">
        <f t="shared" si="1"/>
        <v>Subscriptions/Softwares</v>
      </c>
      <c r="H62" s="29"/>
      <c r="I62" s="4"/>
      <c r="J62" s="91" t="str">
        <f t="shared" si="2"/>
        <v>Subscriptions/Softwares</v>
      </c>
      <c r="K62" s="29"/>
    </row>
    <row r="63" spans="1:11" x14ac:dyDescent="0.25">
      <c r="A63" s="91" t="str">
        <f>'Aug to Nov'!A63</f>
        <v>Business Insurance</v>
      </c>
      <c r="B63" s="27"/>
      <c r="D63" s="91" t="str">
        <f t="shared" si="0"/>
        <v>Business Insurance</v>
      </c>
      <c r="E63" s="27"/>
      <c r="F63" s="13"/>
      <c r="G63" s="91" t="str">
        <f t="shared" si="1"/>
        <v>Business Insurance</v>
      </c>
      <c r="H63" s="29"/>
      <c r="I63" s="4"/>
      <c r="J63" s="91" t="str">
        <f t="shared" si="2"/>
        <v>Business Insurance</v>
      </c>
      <c r="K63" s="29"/>
    </row>
    <row r="64" spans="1:11" x14ac:dyDescent="0.25">
      <c r="A64" s="91" t="str">
        <f>'Aug to Nov'!A64</f>
        <v>Business Vehicle Insurance</v>
      </c>
      <c r="B64" s="27"/>
      <c r="D64" s="91" t="str">
        <f t="shared" si="0"/>
        <v>Business Vehicle Insurance</v>
      </c>
      <c r="E64" s="27"/>
      <c r="F64" s="13"/>
      <c r="G64" s="91" t="str">
        <f t="shared" si="1"/>
        <v>Business Vehicle Insurance</v>
      </c>
      <c r="H64" s="29"/>
      <c r="I64" s="4"/>
      <c r="J64" s="91" t="str">
        <f t="shared" si="2"/>
        <v>Business Vehicle Insurance</v>
      </c>
      <c r="K64" s="29"/>
    </row>
    <row r="65" spans="1:11" x14ac:dyDescent="0.25">
      <c r="A65" s="91" t="str">
        <f>'Aug to Nov'!A65</f>
        <v>Vehicle Leasing</v>
      </c>
      <c r="B65" s="27"/>
      <c r="D65" s="91" t="str">
        <f t="shared" si="0"/>
        <v>Vehicle Leasing</v>
      </c>
      <c r="E65" s="27"/>
      <c r="F65" s="13"/>
      <c r="G65" s="91" t="str">
        <f t="shared" si="1"/>
        <v>Vehicle Leasing</v>
      </c>
      <c r="H65" s="29"/>
      <c r="I65" s="4"/>
      <c r="J65" s="91" t="str">
        <f t="shared" si="2"/>
        <v>Vehicle Leasing</v>
      </c>
      <c r="K65" s="29"/>
    </row>
    <row r="66" spans="1:11" x14ac:dyDescent="0.25">
      <c r="A66" s="91" t="str">
        <f>'Aug to Nov'!A66</f>
        <v xml:space="preserve">Payment on Assets </v>
      </c>
      <c r="B66" s="27"/>
      <c r="D66" s="91" t="str">
        <f t="shared" si="0"/>
        <v xml:space="preserve">Payment on Assets </v>
      </c>
      <c r="E66" s="27"/>
      <c r="F66" s="13"/>
      <c r="G66" s="91" t="str">
        <f t="shared" si="1"/>
        <v xml:space="preserve">Payment on Assets </v>
      </c>
      <c r="H66" s="29"/>
      <c r="I66" s="4"/>
      <c r="J66" s="91" t="str">
        <f t="shared" si="2"/>
        <v xml:space="preserve">Payment on Assets </v>
      </c>
      <c r="K66" s="29"/>
    </row>
    <row r="67" spans="1:11" x14ac:dyDescent="0.25">
      <c r="A67" s="291" t="str">
        <f>'Aug to Nov'!A67</f>
        <v xml:space="preserve">Pest Control </v>
      </c>
      <c r="B67" s="27"/>
      <c r="C67" s="88"/>
      <c r="D67" s="291" t="str">
        <f>A67</f>
        <v xml:space="preserve">Pest Control </v>
      </c>
      <c r="E67" s="27"/>
      <c r="F67" s="13"/>
      <c r="G67" s="294" t="str">
        <f>D67</f>
        <v xml:space="preserve">Pest Control </v>
      </c>
      <c r="H67" s="29"/>
      <c r="I67" s="31"/>
      <c r="J67" s="294" t="str">
        <f>G67</f>
        <v xml:space="preserve">Pest Control </v>
      </c>
      <c r="K67" s="29"/>
    </row>
    <row r="68" spans="1:11" x14ac:dyDescent="0.25">
      <c r="A68" s="27" t="s">
        <v>12</v>
      </c>
      <c r="B68" s="27"/>
      <c r="C68" s="88"/>
      <c r="D68" s="27" t="s">
        <v>12</v>
      </c>
      <c r="E68" s="27"/>
      <c r="F68" s="13"/>
      <c r="G68" s="32" t="s">
        <v>12</v>
      </c>
      <c r="H68" s="29"/>
      <c r="I68" s="31"/>
      <c r="J68" s="32" t="s">
        <v>12</v>
      </c>
      <c r="K68" s="29"/>
    </row>
    <row r="69" spans="1:11" s="31" customFormat="1" x14ac:dyDescent="0.25">
      <c r="A69" s="27" t="s">
        <v>12</v>
      </c>
      <c r="B69" s="27"/>
      <c r="C69" s="88"/>
      <c r="D69" s="27" t="s">
        <v>12</v>
      </c>
      <c r="E69" s="27"/>
      <c r="F69" s="88"/>
      <c r="G69" s="32" t="s">
        <v>12</v>
      </c>
      <c r="H69" s="29"/>
      <c r="J69" s="32" t="s">
        <v>12</v>
      </c>
      <c r="K69" s="29"/>
    </row>
    <row r="70" spans="1:11" s="31" customFormat="1" x14ac:dyDescent="0.25">
      <c r="A70" s="27" t="s">
        <v>12</v>
      </c>
      <c r="B70" s="27"/>
      <c r="C70" s="88"/>
      <c r="D70" s="27" t="s">
        <v>12</v>
      </c>
      <c r="E70" s="27"/>
      <c r="F70" s="88"/>
      <c r="G70" s="32" t="s">
        <v>12</v>
      </c>
      <c r="H70" s="29"/>
      <c r="J70" s="32" t="s">
        <v>12</v>
      </c>
      <c r="K70" s="29"/>
    </row>
    <row r="71" spans="1:11" s="31" customFormat="1" x14ac:dyDescent="0.25">
      <c r="A71" s="27" t="s">
        <v>12</v>
      </c>
      <c r="B71" s="27"/>
      <c r="C71" s="88"/>
      <c r="D71" s="27" t="s">
        <v>12</v>
      </c>
      <c r="E71" s="27"/>
      <c r="F71" s="88"/>
      <c r="G71" s="32" t="s">
        <v>12</v>
      </c>
      <c r="H71" s="29"/>
      <c r="J71" s="32" t="s">
        <v>12</v>
      </c>
      <c r="K71" s="29"/>
    </row>
    <row r="72" spans="1:11" s="31" customFormat="1" x14ac:dyDescent="0.25">
      <c r="A72" s="27" t="s">
        <v>12</v>
      </c>
      <c r="B72" s="27"/>
      <c r="C72" s="88"/>
      <c r="D72" s="27" t="s">
        <v>12</v>
      </c>
      <c r="E72" s="27"/>
      <c r="F72" s="88"/>
      <c r="G72" s="32" t="s">
        <v>12</v>
      </c>
      <c r="H72" s="29"/>
      <c r="J72" s="32" t="s">
        <v>12</v>
      </c>
      <c r="K72" s="29"/>
    </row>
    <row r="73" spans="1:11" s="31" customFormat="1" x14ac:dyDescent="0.25">
      <c r="A73" s="27" t="s">
        <v>12</v>
      </c>
      <c r="B73" s="27"/>
      <c r="C73" s="88"/>
      <c r="D73" s="27" t="s">
        <v>12</v>
      </c>
      <c r="E73" s="27"/>
      <c r="F73" s="88"/>
      <c r="G73" s="32" t="s">
        <v>12</v>
      </c>
      <c r="H73" s="29"/>
      <c r="J73" s="32" t="s">
        <v>12</v>
      </c>
      <c r="K73" s="29"/>
    </row>
    <row r="74" spans="1:11" s="31" customFormat="1" x14ac:dyDescent="0.25">
      <c r="A74" s="27" t="s">
        <v>12</v>
      </c>
      <c r="B74" s="27"/>
      <c r="C74" s="88"/>
      <c r="D74" s="27" t="s">
        <v>12</v>
      </c>
      <c r="E74" s="27"/>
      <c r="F74" s="88"/>
      <c r="G74" s="32" t="s">
        <v>12</v>
      </c>
      <c r="H74" s="29"/>
      <c r="J74" s="32" t="s">
        <v>12</v>
      </c>
      <c r="K74" s="29"/>
    </row>
    <row r="75" spans="1:11" s="31" customFormat="1" x14ac:dyDescent="0.25">
      <c r="A75" s="27" t="s">
        <v>12</v>
      </c>
      <c r="B75" s="27"/>
      <c r="C75" s="88"/>
      <c r="D75" s="27" t="s">
        <v>12</v>
      </c>
      <c r="E75" s="27"/>
      <c r="F75" s="88"/>
      <c r="G75" s="32" t="s">
        <v>12</v>
      </c>
      <c r="H75" s="29"/>
      <c r="J75" s="32" t="s">
        <v>12</v>
      </c>
      <c r="K75" s="29"/>
    </row>
    <row r="76" spans="1:11" s="31" customFormat="1" x14ac:dyDescent="0.25">
      <c r="A76" s="27" t="s">
        <v>12</v>
      </c>
      <c r="B76" s="27"/>
      <c r="C76" s="88"/>
      <c r="D76" s="27" t="s">
        <v>12</v>
      </c>
      <c r="E76" s="27"/>
      <c r="F76" s="88"/>
      <c r="G76" s="32" t="s">
        <v>12</v>
      </c>
      <c r="H76" s="29"/>
      <c r="J76" s="32" t="s">
        <v>12</v>
      </c>
      <c r="K76" s="29"/>
    </row>
    <row r="77" spans="1:11" s="31" customFormat="1" x14ac:dyDescent="0.25">
      <c r="A77" s="27" t="s">
        <v>12</v>
      </c>
      <c r="B77" s="27"/>
      <c r="C77" s="88"/>
      <c r="D77" s="27" t="s">
        <v>12</v>
      </c>
      <c r="E77" s="27"/>
      <c r="F77" s="88"/>
      <c r="G77" s="32" t="s">
        <v>12</v>
      </c>
      <c r="H77" s="29"/>
      <c r="J77" s="32" t="s">
        <v>12</v>
      </c>
      <c r="K77" s="29"/>
    </row>
    <row r="78" spans="1:11" s="31" customFormat="1" x14ac:dyDescent="0.25">
      <c r="A78" s="27" t="s">
        <v>12</v>
      </c>
      <c r="B78" s="27"/>
      <c r="C78" s="88"/>
      <c r="D78" s="27" t="s">
        <v>12</v>
      </c>
      <c r="E78" s="27"/>
      <c r="F78" s="88"/>
      <c r="G78" s="32" t="s">
        <v>12</v>
      </c>
      <c r="H78" s="29"/>
      <c r="J78" s="32" t="s">
        <v>12</v>
      </c>
      <c r="K78" s="29"/>
    </row>
    <row r="79" spans="1:11" s="31" customFormat="1" x14ac:dyDescent="0.25">
      <c r="A79" s="27" t="s">
        <v>12</v>
      </c>
      <c r="B79" s="27"/>
      <c r="C79" s="88"/>
      <c r="D79" s="27" t="s">
        <v>12</v>
      </c>
      <c r="E79" s="27"/>
      <c r="F79" s="88"/>
      <c r="G79" s="32" t="s">
        <v>12</v>
      </c>
      <c r="H79" s="29"/>
      <c r="J79" s="32" t="s">
        <v>12</v>
      </c>
      <c r="K79" s="29"/>
    </row>
    <row r="80" spans="1:11" s="31" customFormat="1" x14ac:dyDescent="0.25">
      <c r="A80" s="27" t="s">
        <v>12</v>
      </c>
      <c r="B80" s="27"/>
      <c r="C80" s="88"/>
      <c r="D80" s="27" t="s">
        <v>12</v>
      </c>
      <c r="E80" s="27"/>
      <c r="F80" s="88"/>
      <c r="G80" s="32" t="s">
        <v>12</v>
      </c>
      <c r="H80" s="29"/>
      <c r="J80" s="32" t="s">
        <v>12</v>
      </c>
      <c r="K80" s="29"/>
    </row>
    <row r="81" spans="1:13" s="31" customFormat="1" x14ac:dyDescent="0.25">
      <c r="A81" s="27" t="s">
        <v>12</v>
      </c>
      <c r="B81" s="27"/>
      <c r="C81" s="88"/>
      <c r="D81" s="27" t="s">
        <v>12</v>
      </c>
      <c r="E81" s="27"/>
      <c r="F81" s="88"/>
      <c r="G81" s="32" t="s">
        <v>12</v>
      </c>
      <c r="H81" s="29"/>
      <c r="J81" s="32" t="s">
        <v>12</v>
      </c>
      <c r="K81" s="29"/>
    </row>
    <row r="82" spans="1:13" s="31" customFormat="1" x14ac:dyDescent="0.25">
      <c r="A82" s="27" t="s">
        <v>12</v>
      </c>
      <c r="B82" s="27"/>
      <c r="C82" s="88"/>
      <c r="D82" s="27" t="s">
        <v>12</v>
      </c>
      <c r="E82" s="27"/>
      <c r="F82" s="88"/>
      <c r="G82" s="32" t="s">
        <v>12</v>
      </c>
      <c r="H82" s="29"/>
      <c r="J82" s="32" t="s">
        <v>12</v>
      </c>
      <c r="K82" s="29"/>
    </row>
    <row r="83" spans="1:13" s="31" customFormat="1" ht="16.5" thickBot="1" x14ac:dyDescent="0.3">
      <c r="A83" s="27" t="s">
        <v>12</v>
      </c>
      <c r="B83" s="27"/>
      <c r="C83" s="88"/>
      <c r="D83" s="27" t="s">
        <v>12</v>
      </c>
      <c r="E83" s="27"/>
      <c r="F83" s="88"/>
      <c r="G83" s="32" t="s">
        <v>12</v>
      </c>
      <c r="H83" s="29"/>
      <c r="J83" s="32" t="s">
        <v>12</v>
      </c>
      <c r="K83" s="29"/>
    </row>
    <row r="84" spans="1:13" x14ac:dyDescent="0.25">
      <c r="A84" s="10" t="s">
        <v>6</v>
      </c>
      <c r="B84" s="156">
        <f>SUM(B31:B83)</f>
        <v>0</v>
      </c>
      <c r="D84" s="10" t="s">
        <v>6</v>
      </c>
      <c r="E84" s="156">
        <f>SUM(E31:E83)</f>
        <v>0</v>
      </c>
      <c r="F84" s="57"/>
      <c r="G84" s="10" t="s">
        <v>6</v>
      </c>
      <c r="H84" s="156">
        <f>SUM(H31:H83)</f>
        <v>0</v>
      </c>
      <c r="J84" s="10" t="s">
        <v>6</v>
      </c>
      <c r="K84" s="156">
        <f>SUM(K31:K83)</f>
        <v>0</v>
      </c>
    </row>
    <row r="85" spans="1:13" x14ac:dyDescent="0.25">
      <c r="A85" s="10"/>
      <c r="B85" s="3"/>
      <c r="D85" s="10"/>
      <c r="E85" s="3"/>
      <c r="F85" s="57"/>
      <c r="G85" s="10"/>
      <c r="H85" s="3"/>
      <c r="J85" s="10"/>
      <c r="K85" s="3"/>
    </row>
    <row r="86" spans="1:13" x14ac:dyDescent="0.25">
      <c r="A86" s="10" t="s">
        <v>102</v>
      </c>
      <c r="B86" s="3">
        <f>B28-B84</f>
        <v>0</v>
      </c>
      <c r="D86" s="10" t="s">
        <v>102</v>
      </c>
      <c r="E86" s="3">
        <f>E28-E84</f>
        <v>0</v>
      </c>
      <c r="F86" s="57"/>
      <c r="G86" s="10" t="s">
        <v>102</v>
      </c>
      <c r="H86" s="3">
        <f>H28-H84</f>
        <v>0</v>
      </c>
      <c r="J86" s="10" t="s">
        <v>102</v>
      </c>
      <c r="K86" s="3">
        <f>K28-K84</f>
        <v>0</v>
      </c>
    </row>
    <row r="87" spans="1:13" x14ac:dyDescent="0.25">
      <c r="A87" s="10"/>
      <c r="B87" s="3"/>
      <c r="D87" s="10"/>
      <c r="E87" s="3"/>
      <c r="F87" s="57"/>
      <c r="G87" s="10"/>
      <c r="H87" s="3"/>
      <c r="J87" s="10"/>
      <c r="K87" s="3"/>
    </row>
    <row r="88" spans="1:13" s="2" customFormat="1" x14ac:dyDescent="0.25">
      <c r="A88" s="49" t="s">
        <v>15</v>
      </c>
      <c r="B88" s="3">
        <f>SUM(B53:B83)</f>
        <v>0</v>
      </c>
      <c r="C88" s="18"/>
      <c r="D88" s="49" t="s">
        <v>15</v>
      </c>
      <c r="E88" s="3">
        <f>SUM(E53:E83)</f>
        <v>0</v>
      </c>
      <c r="F88" s="57"/>
      <c r="G88" s="49" t="s">
        <v>15</v>
      </c>
      <c r="H88" s="3">
        <f>SUM(H53:H83)</f>
        <v>0</v>
      </c>
      <c r="I88" s="18"/>
      <c r="J88" s="49" t="s">
        <v>15</v>
      </c>
      <c r="K88" s="3">
        <f>SUM(K53:K83)</f>
        <v>0</v>
      </c>
    </row>
    <row r="89" spans="1:13" ht="7.5" customHeight="1" x14ac:dyDescent="0.25">
      <c r="A89" s="12"/>
      <c r="B89" s="11"/>
      <c r="D89" s="12"/>
      <c r="E89" s="11"/>
      <c r="F89" s="14"/>
      <c r="G89" s="12"/>
      <c r="H89" s="12"/>
      <c r="J89" s="12"/>
      <c r="K89" s="12"/>
    </row>
    <row r="90" spans="1:13" x14ac:dyDescent="0.25">
      <c r="A90" s="9" t="s">
        <v>32</v>
      </c>
      <c r="B90" s="3">
        <f>IF(B86&lt;0,B86,0)</f>
        <v>0</v>
      </c>
      <c r="D90" s="9" t="s">
        <v>32</v>
      </c>
      <c r="E90" s="3">
        <f>IF(E86&lt;0,E86,0)</f>
        <v>0</v>
      </c>
      <c r="F90" s="57"/>
      <c r="G90" s="9" t="s">
        <v>32</v>
      </c>
      <c r="H90" s="3">
        <f>IF(H86&lt;0,H86,0)</f>
        <v>0</v>
      </c>
      <c r="J90" s="9" t="s">
        <v>32</v>
      </c>
      <c r="K90" s="3">
        <f>IF(K86&lt;0,K86,0)</f>
        <v>0</v>
      </c>
    </row>
    <row r="91" spans="1:13" x14ac:dyDescent="0.25">
      <c r="A91" s="2" t="s">
        <v>15</v>
      </c>
      <c r="B91" s="3">
        <f>B88</f>
        <v>0</v>
      </c>
      <c r="D91" s="2" t="s">
        <v>15</v>
      </c>
      <c r="E91" s="3">
        <f>E88</f>
        <v>0</v>
      </c>
      <c r="F91" s="57"/>
      <c r="G91" s="2" t="s">
        <v>15</v>
      </c>
      <c r="H91" s="3">
        <f>H88</f>
        <v>0</v>
      </c>
      <c r="J91" s="2" t="s">
        <v>15</v>
      </c>
      <c r="K91" s="3">
        <f>K88</f>
        <v>0</v>
      </c>
    </row>
    <row r="92" spans="1:13" s="38" customFormat="1" hidden="1" x14ac:dyDescent="0.25">
      <c r="A92" s="34" t="s">
        <v>23</v>
      </c>
      <c r="B92" s="35">
        <f>IF(B90&lt;B91, B91,0)</f>
        <v>0</v>
      </c>
      <c r="C92" s="39"/>
      <c r="D92" s="34" t="s">
        <v>23</v>
      </c>
      <c r="E92" s="35">
        <f>IF(E90&lt;E91, E91,0)</f>
        <v>0</v>
      </c>
      <c r="F92" s="35"/>
      <c r="G92" s="36" t="s">
        <v>23</v>
      </c>
      <c r="H92" s="37">
        <f>IF(H90&lt;H91, H91,0)</f>
        <v>0</v>
      </c>
      <c r="I92" s="39"/>
      <c r="J92" s="36" t="s">
        <v>23</v>
      </c>
      <c r="K92" s="37">
        <f>IF(K90&lt;K91, K91,0)</f>
        <v>0</v>
      </c>
    </row>
    <row r="93" spans="1:13" s="38" customFormat="1" hidden="1" x14ac:dyDescent="0.25">
      <c r="A93" s="34" t="s">
        <v>24</v>
      </c>
      <c r="B93" s="35">
        <f>IF(B91&gt;B90,(B90*-1),0)</f>
        <v>0</v>
      </c>
      <c r="C93" s="39"/>
      <c r="D93" s="34" t="s">
        <v>24</v>
      </c>
      <c r="E93" s="35">
        <f>IF(E91&gt;E90,(E90*-1),0)</f>
        <v>0</v>
      </c>
      <c r="F93" s="35"/>
      <c r="G93" s="36" t="s">
        <v>24</v>
      </c>
      <c r="H93" s="37">
        <f>IF(H91&gt;H90,(H90*-1),0)</f>
        <v>0</v>
      </c>
      <c r="I93" s="39"/>
      <c r="J93" s="36" t="s">
        <v>24</v>
      </c>
      <c r="K93" s="37">
        <f>IF(K91&gt;K90,(K90*-1),0)</f>
        <v>0</v>
      </c>
    </row>
    <row r="94" spans="1:13" s="38" customFormat="1" hidden="1" x14ac:dyDescent="0.25">
      <c r="A94" s="34" t="s">
        <v>29</v>
      </c>
      <c r="B94" s="93">
        <f>IF(B92&lt;B93, B92, B93)</f>
        <v>0</v>
      </c>
      <c r="C94" s="39"/>
      <c r="D94" s="34" t="s">
        <v>29</v>
      </c>
      <c r="E94" s="93">
        <f>IF(E92&lt;E93, E92, E93)</f>
        <v>0</v>
      </c>
      <c r="F94" s="93"/>
      <c r="G94" s="34" t="s">
        <v>29</v>
      </c>
      <c r="H94" s="93">
        <f>IF(H92&lt;H93, H92, H93)</f>
        <v>0</v>
      </c>
      <c r="I94" s="39"/>
      <c r="J94" s="34" t="s">
        <v>29</v>
      </c>
      <c r="K94" s="93">
        <f>IF(K92&lt;K93, K92, K93)</f>
        <v>0</v>
      </c>
    </row>
    <row r="95" spans="1:13" s="95" customFormat="1" ht="18.75" x14ac:dyDescent="0.3">
      <c r="A95" s="40" t="s">
        <v>16</v>
      </c>
      <c r="B95" s="92">
        <f>(IF(OR(B92&lt;30000,B93&lt;30000),B94,30000))-'Aug to Nov'!H95</f>
        <v>0</v>
      </c>
      <c r="C95" s="94"/>
      <c r="D95" s="40" t="s">
        <v>16</v>
      </c>
      <c r="E95" s="41">
        <f>(IF(OR(E92&lt;30000,E93&lt;30000),E94,30000))-'Aug to Nov'!K95</f>
        <v>0</v>
      </c>
      <c r="F95" s="67"/>
      <c r="G95" s="40" t="s">
        <v>16</v>
      </c>
      <c r="H95" s="41">
        <f>(IF(OR(H92&lt;30000,H93&lt;30000),H94,30000))</f>
        <v>0</v>
      </c>
      <c r="I95" s="94"/>
      <c r="J95" s="40" t="s">
        <v>16</v>
      </c>
      <c r="K95" s="41">
        <f>(IF(OR(K92&lt;30000,K93&lt;30000),K94,30000))</f>
        <v>0</v>
      </c>
      <c r="M95" s="96"/>
    </row>
    <row r="96" spans="1:13" ht="11.25" customHeight="1" x14ac:dyDescent="0.25">
      <c r="A96" s="12"/>
      <c r="B96" s="11"/>
      <c r="C96" s="12"/>
      <c r="D96" s="12"/>
      <c r="E96" s="11"/>
      <c r="F96" s="11"/>
      <c r="G96" s="12"/>
      <c r="H96" s="12"/>
      <c r="I96" s="12"/>
      <c r="J96" s="12"/>
      <c r="K96" s="12"/>
    </row>
    <row r="97" spans="1:11" ht="16.5" thickBot="1" x14ac:dyDescent="0.3"/>
    <row r="98" spans="1:11" ht="18.75" customHeight="1" x14ac:dyDescent="0.3">
      <c r="A98" s="381" t="s">
        <v>94</v>
      </c>
      <c r="B98" s="382"/>
      <c r="C98" s="382"/>
      <c r="D98" s="379"/>
      <c r="E98" s="379"/>
      <c r="F98" s="186"/>
      <c r="G98" s="187"/>
      <c r="H98" s="108"/>
      <c r="I98" s="107"/>
      <c r="J98" s="108"/>
      <c r="K98" s="188"/>
    </row>
    <row r="99" spans="1:11" ht="18.75" customHeight="1" x14ac:dyDescent="0.3">
      <c r="A99" s="383"/>
      <c r="B99" s="384"/>
      <c r="C99" s="384"/>
      <c r="D99" s="380"/>
      <c r="E99" s="380"/>
      <c r="F99" s="145"/>
      <c r="G99" s="110" t="s">
        <v>116</v>
      </c>
      <c r="H99" s="111"/>
      <c r="I99" s="119"/>
      <c r="J99" s="111"/>
      <c r="K99" s="189"/>
    </row>
    <row r="100" spans="1:11" ht="18.75" customHeight="1" x14ac:dyDescent="0.3">
      <c r="A100" s="383"/>
      <c r="B100" s="384"/>
      <c r="C100" s="384"/>
      <c r="D100" s="374" t="s">
        <v>27</v>
      </c>
      <c r="E100" s="374"/>
      <c r="F100" s="160"/>
      <c r="G100" s="112">
        <v>100000</v>
      </c>
      <c r="H100" s="111"/>
      <c r="I100" s="119"/>
      <c r="J100" s="111"/>
      <c r="K100" s="189"/>
    </row>
    <row r="101" spans="1:11" s="26" customFormat="1" ht="18.75" customHeight="1" x14ac:dyDescent="0.3">
      <c r="A101" s="383"/>
      <c r="B101" s="384"/>
      <c r="C101" s="384"/>
      <c r="D101" s="375" t="s">
        <v>25</v>
      </c>
      <c r="E101" s="375"/>
      <c r="F101" s="162"/>
      <c r="G101" s="113">
        <f>'Aug to Nov'!H104</f>
        <v>100000</v>
      </c>
      <c r="H101" s="114"/>
      <c r="I101" s="190"/>
      <c r="J101" s="114"/>
      <c r="K101" s="191"/>
    </row>
    <row r="102" spans="1:11" ht="18.75" x14ac:dyDescent="0.3">
      <c r="A102" s="383"/>
      <c r="B102" s="384"/>
      <c r="C102" s="384"/>
      <c r="D102" s="376" t="s">
        <v>35</v>
      </c>
      <c r="E102" s="376"/>
      <c r="F102" s="145"/>
      <c r="G102" s="112">
        <f>B95+E95+H95+K95</f>
        <v>0</v>
      </c>
      <c r="H102" s="206"/>
      <c r="I102" s="207"/>
      <c r="J102" s="206"/>
      <c r="K102" s="208"/>
    </row>
    <row r="103" spans="1:11" ht="18.75" x14ac:dyDescent="0.3">
      <c r="A103" s="383"/>
      <c r="B103" s="384"/>
      <c r="C103" s="384"/>
      <c r="D103" s="377" t="s">
        <v>46</v>
      </c>
      <c r="E103" s="377"/>
      <c r="F103" s="192"/>
      <c r="G103" s="155">
        <f>IF(G102&gt;G101, G101,G102)</f>
        <v>0</v>
      </c>
      <c r="H103" s="373" t="str">
        <f>IF(G103&lt;0, "CLIENT OWING", "PROCEED WITH PAYMENT")</f>
        <v>PROCEED WITH PAYMENT</v>
      </c>
      <c r="I103" s="373"/>
      <c r="J103" s="373"/>
      <c r="K103" s="208"/>
    </row>
    <row r="104" spans="1:11" ht="18.75" x14ac:dyDescent="0.3">
      <c r="A104" s="383"/>
      <c r="B104" s="384"/>
      <c r="C104" s="384"/>
      <c r="D104" s="374" t="s">
        <v>26</v>
      </c>
      <c r="E104" s="374"/>
      <c r="F104" s="145"/>
      <c r="G104" s="116">
        <f>IF(G103&gt;0,(G101-G103),G103)</f>
        <v>0</v>
      </c>
      <c r="H104" s="371" t="str">
        <f>IF(G104&lt;10000, "REMAINDER AMOUNT LOW, DOUBLE CHECK ADVANCE PAYMENT", 0)</f>
        <v>REMAINDER AMOUNT LOW, DOUBLE CHECK ADVANCE PAYMENT</v>
      </c>
      <c r="I104" s="371"/>
      <c r="J104" s="371"/>
      <c r="K104" s="372"/>
    </row>
    <row r="105" spans="1:11" ht="17.25" x14ac:dyDescent="0.3">
      <c r="A105" s="117"/>
      <c r="B105" s="118"/>
      <c r="C105" s="119"/>
      <c r="D105" s="111"/>
      <c r="E105" s="118"/>
      <c r="F105" s="118"/>
      <c r="G105" s="111"/>
      <c r="H105" s="206"/>
      <c r="I105" s="207"/>
      <c r="J105" s="206"/>
      <c r="K105" s="208"/>
    </row>
    <row r="106" spans="1:11" ht="24.95" customHeight="1" thickBot="1" x14ac:dyDescent="0.35">
      <c r="A106" s="366" t="s">
        <v>105</v>
      </c>
      <c r="B106" s="367"/>
      <c r="C106" s="151"/>
      <c r="D106" s="388" t="s">
        <v>111</v>
      </c>
      <c r="E106" s="388"/>
      <c r="F106" s="151"/>
      <c r="G106" s="182"/>
      <c r="H106" s="185"/>
      <c r="I106" s="193"/>
      <c r="J106" s="198"/>
      <c r="K106" s="199"/>
    </row>
    <row r="107" spans="1:11" ht="5.0999999999999996" customHeight="1" x14ac:dyDescent="0.3">
      <c r="A107" s="153"/>
      <c r="B107" s="158"/>
      <c r="C107" s="151"/>
      <c r="D107" s="151"/>
      <c r="E107" s="151"/>
      <c r="F107" s="151"/>
      <c r="G107" s="182"/>
      <c r="H107" s="185"/>
      <c r="I107" s="193"/>
      <c r="J107" s="198"/>
      <c r="K107" s="199"/>
    </row>
    <row r="108" spans="1:11" ht="24.95" customHeight="1" thickBot="1" x14ac:dyDescent="0.35">
      <c r="A108" s="366" t="s">
        <v>120</v>
      </c>
      <c r="B108" s="367"/>
      <c r="C108" s="151"/>
      <c r="D108" s="389"/>
      <c r="E108" s="389"/>
      <c r="F108" s="151"/>
      <c r="G108" s="182"/>
      <c r="H108" s="182" t="s">
        <v>131</v>
      </c>
      <c r="I108" s="255"/>
      <c r="J108" s="251"/>
      <c r="K108" s="264"/>
    </row>
    <row r="109" spans="1:11" ht="5.0999999999999996" customHeight="1" x14ac:dyDescent="0.3">
      <c r="A109" s="153"/>
      <c r="B109" s="158"/>
      <c r="C109" s="151"/>
      <c r="D109" s="151"/>
      <c r="E109" s="151"/>
      <c r="F109" s="151"/>
      <c r="G109" s="182"/>
      <c r="H109" s="183"/>
      <c r="I109" s="256"/>
      <c r="J109" s="232"/>
      <c r="K109" s="264"/>
    </row>
    <row r="110" spans="1:11" ht="24.95" customHeight="1" thickBot="1" x14ac:dyDescent="0.35">
      <c r="A110" s="366" t="s">
        <v>106</v>
      </c>
      <c r="B110" s="367"/>
      <c r="C110" s="151"/>
      <c r="D110" s="386"/>
      <c r="E110" s="386"/>
      <c r="F110" s="151"/>
      <c r="G110" s="182"/>
      <c r="H110" s="182" t="s">
        <v>132</v>
      </c>
      <c r="I110" s="255"/>
      <c r="J110" s="251"/>
      <c r="K110" s="264"/>
    </row>
    <row r="111" spans="1:11" ht="5.0999999999999996" customHeight="1" x14ac:dyDescent="0.3">
      <c r="A111" s="153"/>
      <c r="B111" s="158"/>
      <c r="C111" s="151"/>
      <c r="D111" s="151"/>
      <c r="E111" s="151"/>
      <c r="F111" s="151"/>
      <c r="G111" s="182"/>
      <c r="H111" s="175"/>
      <c r="I111" s="175"/>
      <c r="J111" s="232"/>
      <c r="K111" s="264"/>
    </row>
    <row r="112" spans="1:11" ht="24.95" customHeight="1" thickBot="1" x14ac:dyDescent="0.35">
      <c r="A112" s="366" t="s">
        <v>109</v>
      </c>
      <c r="B112" s="367"/>
      <c r="C112" s="151"/>
      <c r="D112" s="387"/>
      <c r="E112" s="387"/>
      <c r="F112" s="151"/>
      <c r="G112" s="182"/>
      <c r="H112" s="124"/>
      <c r="I112" s="150"/>
      <c r="J112" s="362"/>
      <c r="K112" s="363"/>
    </row>
    <row r="113" spans="1:11" ht="4.5" customHeight="1" x14ac:dyDescent="0.3">
      <c r="A113" s="153"/>
      <c r="B113" s="158"/>
      <c r="C113" s="151"/>
      <c r="D113" s="151"/>
      <c r="E113" s="151"/>
      <c r="F113" s="151"/>
      <c r="G113" s="182"/>
      <c r="H113" s="185"/>
      <c r="I113" s="193"/>
      <c r="J113" s="362"/>
      <c r="K113" s="363"/>
    </row>
    <row r="114" spans="1:11" ht="25.5" customHeight="1" thickBot="1" x14ac:dyDescent="0.35">
      <c r="A114" s="153"/>
      <c r="B114" s="158" t="s">
        <v>124</v>
      </c>
      <c r="C114" s="151"/>
      <c r="D114" s="361"/>
      <c r="E114" s="361"/>
      <c r="F114" s="151"/>
      <c r="G114" s="182"/>
      <c r="H114" s="167" t="s">
        <v>126</v>
      </c>
      <c r="I114" s="193"/>
      <c r="J114" s="364"/>
      <c r="K114" s="365"/>
    </row>
    <row r="115" spans="1:11" ht="5.0999999999999996" customHeight="1" x14ac:dyDescent="0.3">
      <c r="A115" s="153"/>
      <c r="B115" s="158"/>
      <c r="C115" s="151"/>
      <c r="D115" s="151"/>
      <c r="E115" s="151"/>
      <c r="F115" s="151"/>
      <c r="G115" s="182"/>
      <c r="H115" s="185"/>
      <c r="I115" s="193"/>
      <c r="J115" s="198"/>
      <c r="K115" s="199"/>
    </row>
    <row r="116" spans="1:11" ht="41.25" customHeight="1" thickBot="1" x14ac:dyDescent="0.35">
      <c r="A116" s="366" t="s">
        <v>108</v>
      </c>
      <c r="B116" s="367"/>
      <c r="C116" s="152"/>
      <c r="D116" s="370"/>
      <c r="E116" s="370"/>
      <c r="F116" s="152"/>
      <c r="G116" s="257"/>
      <c r="H116" s="124"/>
      <c r="I116" s="122"/>
      <c r="J116" s="124"/>
      <c r="K116" s="199"/>
    </row>
    <row r="117" spans="1:11" s="172" customFormat="1" ht="13.5" customHeight="1" x14ac:dyDescent="0.25">
      <c r="A117" s="327" t="s">
        <v>121</v>
      </c>
      <c r="B117" s="328"/>
      <c r="C117" s="328"/>
      <c r="D117" s="328"/>
      <c r="E117" s="328"/>
      <c r="F117" s="195"/>
      <c r="G117" s="258"/>
      <c r="H117" s="259"/>
      <c r="I117" s="259"/>
      <c r="J117" s="259"/>
      <c r="K117" s="199"/>
    </row>
    <row r="118" spans="1:11" ht="41.25" customHeight="1" thickBot="1" x14ac:dyDescent="0.35">
      <c r="A118" s="366" t="s">
        <v>107</v>
      </c>
      <c r="B118" s="367"/>
      <c r="C118" s="260"/>
      <c r="D118" s="368"/>
      <c r="E118" s="368"/>
      <c r="F118" s="255"/>
      <c r="G118" s="198"/>
      <c r="H118" s="124"/>
      <c r="I118" s="122"/>
      <c r="J118" s="124"/>
      <c r="K118" s="199"/>
    </row>
    <row r="119" spans="1:11" s="172" customFormat="1" ht="13.5" customHeight="1" x14ac:dyDescent="0.25">
      <c r="A119" s="327" t="s">
        <v>122</v>
      </c>
      <c r="B119" s="328"/>
      <c r="C119" s="328"/>
      <c r="D119" s="328"/>
      <c r="E119" s="328"/>
      <c r="F119" s="196"/>
      <c r="G119" s="184"/>
      <c r="H119" s="259"/>
      <c r="I119" s="259"/>
      <c r="J119" s="259"/>
      <c r="K119" s="199"/>
    </row>
    <row r="120" spans="1:11" ht="41.25" customHeight="1" thickBot="1" x14ac:dyDescent="0.35">
      <c r="A120" s="366" t="s">
        <v>130</v>
      </c>
      <c r="B120" s="367"/>
      <c r="C120" s="260"/>
      <c r="D120" s="368"/>
      <c r="E120" s="368"/>
      <c r="F120" s="197"/>
      <c r="G120" s="182"/>
      <c r="H120" s="124"/>
      <c r="I120" s="122"/>
      <c r="J120" s="124"/>
      <c r="K120" s="199"/>
    </row>
    <row r="121" spans="1:11" s="172" customFormat="1" ht="13.5" customHeight="1" x14ac:dyDescent="0.25">
      <c r="A121" s="327" t="s">
        <v>123</v>
      </c>
      <c r="B121" s="328"/>
      <c r="C121" s="328"/>
      <c r="D121" s="328"/>
      <c r="E121" s="328"/>
      <c r="F121" s="196"/>
      <c r="G121" s="184"/>
      <c r="H121" s="175"/>
      <c r="I121" s="175"/>
      <c r="J121" s="198"/>
      <c r="K121" s="199"/>
    </row>
    <row r="122" spans="1:11" ht="16.5" thickBot="1" x14ac:dyDescent="0.3">
      <c r="A122" s="261"/>
      <c r="B122" s="262"/>
      <c r="C122" s="263"/>
      <c r="D122" s="202"/>
      <c r="E122" s="202"/>
      <c r="F122" s="263"/>
      <c r="G122" s="202"/>
      <c r="H122" s="202"/>
      <c r="I122" s="202"/>
      <c r="J122" s="202"/>
      <c r="K122" s="203"/>
    </row>
  </sheetData>
  <sheetProtection password="CDD8" sheet="1" selectLockedCells="1"/>
  <mergeCells count="41">
    <mergeCell ref="G3:H3"/>
    <mergeCell ref="A110:B110"/>
    <mergeCell ref="A106:B106"/>
    <mergeCell ref="A108:B108"/>
    <mergeCell ref="A112:B112"/>
    <mergeCell ref="D110:E110"/>
    <mergeCell ref="D112:E112"/>
    <mergeCell ref="D106:E106"/>
    <mergeCell ref="D108:E108"/>
    <mergeCell ref="G4:H4"/>
    <mergeCell ref="B2:D2"/>
    <mergeCell ref="A6:B6"/>
    <mergeCell ref="D98:E99"/>
    <mergeCell ref="A98:C104"/>
    <mergeCell ref="A3:B3"/>
    <mergeCell ref="A4:B4"/>
    <mergeCell ref="H1:J1"/>
    <mergeCell ref="H2:J2"/>
    <mergeCell ref="B5:D5"/>
    <mergeCell ref="A116:B116"/>
    <mergeCell ref="D116:E116"/>
    <mergeCell ref="H104:K104"/>
    <mergeCell ref="H103:J103"/>
    <mergeCell ref="D6:E6"/>
    <mergeCell ref="D100:E100"/>
    <mergeCell ref="D101:E101"/>
    <mergeCell ref="D102:E102"/>
    <mergeCell ref="D103:E103"/>
    <mergeCell ref="G6:H6"/>
    <mergeCell ref="J6:K6"/>
    <mergeCell ref="D104:E104"/>
    <mergeCell ref="B1:D1"/>
    <mergeCell ref="J112:K114"/>
    <mergeCell ref="A121:E121"/>
    <mergeCell ref="A117:E117"/>
    <mergeCell ref="A118:B118"/>
    <mergeCell ref="D118:E118"/>
    <mergeCell ref="A119:E119"/>
    <mergeCell ref="A120:B120"/>
    <mergeCell ref="D120:E120"/>
    <mergeCell ref="D114:E114"/>
  </mergeCells>
  <conditionalFormatting sqref="G104">
    <cfRule type="cellIs" dxfId="41" priority="17" operator="lessThan">
      <formula>-0.1</formula>
    </cfRule>
  </conditionalFormatting>
  <conditionalFormatting sqref="K90">
    <cfRule type="cellIs" dxfId="40" priority="14" operator="greaterThan">
      <formula>0</formula>
    </cfRule>
  </conditionalFormatting>
  <conditionalFormatting sqref="B90">
    <cfRule type="cellIs" dxfId="39" priority="16" operator="greaterThan">
      <formula>0</formula>
    </cfRule>
  </conditionalFormatting>
  <conditionalFormatting sqref="H90">
    <cfRule type="cellIs" dxfId="38" priority="15" operator="greaterThan">
      <formula>0</formula>
    </cfRule>
  </conditionalFormatting>
  <conditionalFormatting sqref="G103">
    <cfRule type="cellIs" dxfId="37" priority="12" operator="lessThan">
      <formula>0</formula>
    </cfRule>
  </conditionalFormatting>
  <conditionalFormatting sqref="H103:J103">
    <cfRule type="cellIs" dxfId="36" priority="11" operator="equal">
      <formula>"CLIENT OWING"</formula>
    </cfRule>
  </conditionalFormatting>
  <conditionalFormatting sqref="E90:F90">
    <cfRule type="cellIs" dxfId="35" priority="10" operator="greaterThan">
      <formula>0</formula>
    </cfRule>
  </conditionalFormatting>
  <conditionalFormatting sqref="K32:K35">
    <cfRule type="cellIs" dxfId="34" priority="9" operator="greaterThan">
      <formula>5000</formula>
    </cfRule>
  </conditionalFormatting>
  <conditionalFormatting sqref="B32:B35">
    <cfRule type="cellIs" dxfId="33" priority="8" operator="greaterThan">
      <formula>5000</formula>
    </cfRule>
  </conditionalFormatting>
  <conditionalFormatting sqref="H32:H35">
    <cfRule type="cellIs" dxfId="32" priority="7" operator="greaterThan">
      <formula>5000</formula>
    </cfRule>
  </conditionalFormatting>
  <conditionalFormatting sqref="E32:E35">
    <cfRule type="cellIs" dxfId="31" priority="6" operator="greaterThan">
      <formula>5000</formula>
    </cfRule>
  </conditionalFormatting>
  <conditionalFormatting sqref="B32:B35 E32:E35 H32:H35 K32:K35">
    <cfRule type="cellIs" dxfId="30" priority="5" operator="greaterThan">
      <formula>5000</formula>
    </cfRule>
  </conditionalFormatting>
  <conditionalFormatting sqref="H104">
    <cfRule type="cellIs" dxfId="29" priority="4" operator="equal">
      <formula>"REMAINDER AMOUNT LOW, DOUBLE CHECK ADVANCE PAYMENT"</formula>
    </cfRule>
  </conditionalFormatting>
  <conditionalFormatting sqref="B95">
    <cfRule type="cellIs" dxfId="28" priority="3" operator="lessThan">
      <formula>0</formula>
    </cfRule>
  </conditionalFormatting>
  <conditionalFormatting sqref="E95">
    <cfRule type="cellIs" dxfId="27" priority="2" operator="lessThan">
      <formula>0</formula>
    </cfRule>
  </conditionalFormatting>
  <conditionalFormatting sqref="D112:E112">
    <cfRule type="containsText" dxfId="26" priority="1" operator="containsText" text="EXPIRED">
      <formula>NOT(ISERROR(SEARCH("EXPIRED",D112)))</formula>
    </cfRule>
  </conditionalFormatting>
  <pageMargins left="0.7" right="0.7" top="0.75" bottom="0.75" header="0.3" footer="0.3"/>
  <pageSetup paperSize="5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LIST!$F$1:$F$3</xm:f>
          </x14:formula1>
          <xm:sqref>D112</xm:sqref>
        </x14:dataValidation>
        <x14:dataValidation type="list" allowBlank="1" showInputMessage="1" showErrorMessage="1">
          <x14:formula1>
            <xm:f>LIST!$C$1:$C$4</xm:f>
          </x14:formula1>
          <xm:sqref>D109 D107</xm:sqref>
        </x14:dataValidation>
        <x14:dataValidation type="list" allowBlank="1" showInputMessage="1" showErrorMessage="1">
          <x14:formula1>
            <xm:f>LIST!$A$1:$A$13</xm:f>
          </x14:formula1>
          <xm:sqref>H2:J2</xm:sqref>
        </x14:dataValidation>
        <x14:dataValidation type="list" allowBlank="1" showInputMessage="1" showErrorMessage="1">
          <x14:formula1>
            <xm:f>LIST!$C$7</xm:f>
          </x14:formula1>
          <xm:sqref>D114:E114</xm:sqref>
        </x14:dataValidation>
        <x14:dataValidation type="list" allowBlank="1" showInputMessage="1" showErrorMessage="1">
          <x14:formula1>
            <xm:f>LIST!$A$21:$A$22</xm:f>
          </x14:formula1>
          <xm:sqref>J3 D3:D4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zoomScaleNormal="100" workbookViewId="0">
      <selection activeCell="J13" sqref="J13"/>
    </sheetView>
  </sheetViews>
  <sheetFormatPr defaultRowHeight="15.75" x14ac:dyDescent="0.25"/>
  <cols>
    <col min="1" max="1" width="33.28515625" style="4" customWidth="1"/>
    <col min="2" max="2" width="18.7109375" style="5" customWidth="1"/>
    <col min="3" max="3" width="2.7109375" style="13" customWidth="1"/>
    <col min="4" max="4" width="33.28515625" style="4" customWidth="1"/>
    <col min="5" max="5" width="18.7109375" style="5" customWidth="1"/>
    <col min="6" max="6" width="2.7109375" style="5" customWidth="1"/>
    <col min="7" max="7" width="33.28515625" style="4" customWidth="1"/>
    <col min="8" max="8" width="18.7109375" style="4" customWidth="1"/>
    <col min="9" max="9" width="2.7109375" style="13" customWidth="1"/>
    <col min="10" max="10" width="33.28515625" style="4" customWidth="1"/>
    <col min="11" max="11" width="18.7109375" style="4" customWidth="1"/>
    <col min="12" max="16384" width="9.140625" style="4"/>
  </cols>
  <sheetData>
    <row r="1" spans="1:11" s="305" customFormat="1" ht="35.1" customHeight="1" thickBot="1" x14ac:dyDescent="0.35">
      <c r="A1" s="163" t="s">
        <v>117</v>
      </c>
      <c r="B1" s="378">
        <f>'Aug to Nov'!B1:D1</f>
        <v>0</v>
      </c>
      <c r="C1" s="378"/>
      <c r="D1" s="378"/>
      <c r="G1" s="163" t="s">
        <v>21</v>
      </c>
      <c r="H1" s="353"/>
      <c r="I1" s="353"/>
      <c r="J1" s="353"/>
    </row>
    <row r="2" spans="1:11" s="305" customFormat="1" ht="35.1" customHeight="1" thickBot="1" x14ac:dyDescent="0.35">
      <c r="A2" s="163" t="s">
        <v>119</v>
      </c>
      <c r="B2" s="354">
        <f>'Oct to Jan'!B2:D2</f>
        <v>0</v>
      </c>
      <c r="C2" s="354"/>
      <c r="D2" s="354"/>
      <c r="G2" s="163" t="s">
        <v>43</v>
      </c>
      <c r="H2" s="351"/>
      <c r="I2" s="351"/>
      <c r="J2" s="351"/>
    </row>
    <row r="3" spans="1:11" s="305" customFormat="1" ht="35.1" customHeight="1" thickBot="1" x14ac:dyDescent="0.35">
      <c r="A3" s="355" t="str">
        <f>'Aug to Nov'!A3:B3</f>
        <v xml:space="preserve">Is GST Included in the Gross Revenue? </v>
      </c>
      <c r="B3" s="355"/>
      <c r="C3" s="306"/>
      <c r="D3" s="309"/>
      <c r="F3" s="307"/>
      <c r="G3" s="355" t="str">
        <f>'Aug to Nov'!G3:H3</f>
        <v>Is GST Included in (Eligible) Expenses?</v>
      </c>
      <c r="H3" s="355"/>
      <c r="J3" s="309"/>
    </row>
    <row r="4" spans="1:11" s="305" customFormat="1" ht="35.1" customHeight="1" thickBot="1" x14ac:dyDescent="0.35">
      <c r="A4" s="355" t="str">
        <f>'Oct to Jan'!A4:B4</f>
        <v>Is this a home based business?</v>
      </c>
      <c r="B4" s="355"/>
      <c r="C4" s="306"/>
      <c r="D4" s="318"/>
      <c r="F4" s="307"/>
      <c r="G4" s="356" t="str">
        <f>'Oct to Jan'!G4:H4</f>
        <v>Business use of Home Expenses (percentage) - Refer to Part 7 of T2125</v>
      </c>
      <c r="H4" s="356"/>
      <c r="J4" s="319"/>
    </row>
    <row r="5" spans="1:11" s="19" customFormat="1" ht="18.75" x14ac:dyDescent="0.3">
      <c r="A5" s="21"/>
      <c r="B5" s="20"/>
      <c r="D5" s="21"/>
      <c r="E5" s="20"/>
      <c r="F5" s="20"/>
      <c r="H5" s="20"/>
    </row>
    <row r="6" spans="1:11" s="23" customFormat="1" ht="17.25" x14ac:dyDescent="0.3">
      <c r="A6" s="350" t="s">
        <v>33</v>
      </c>
      <c r="B6" s="350"/>
      <c r="C6" s="22"/>
      <c r="D6" s="350" t="s">
        <v>34</v>
      </c>
      <c r="E6" s="350"/>
      <c r="F6" s="66"/>
      <c r="G6" s="350" t="s">
        <v>36</v>
      </c>
      <c r="H6" s="350"/>
      <c r="I6" s="22"/>
      <c r="J6" s="350" t="s">
        <v>45</v>
      </c>
      <c r="K6" s="350"/>
    </row>
    <row r="7" spans="1:11" ht="3.75" customHeight="1" x14ac:dyDescent="0.25">
      <c r="A7" s="15"/>
      <c r="B7" s="16"/>
      <c r="C7" s="18"/>
      <c r="D7" s="15"/>
      <c r="E7" s="16"/>
      <c r="F7" s="57"/>
      <c r="G7" s="15"/>
      <c r="H7" s="15"/>
      <c r="I7" s="18"/>
      <c r="J7" s="15"/>
      <c r="K7" s="17"/>
    </row>
    <row r="8" spans="1:11" x14ac:dyDescent="0.25">
      <c r="A8" s="2" t="s">
        <v>0</v>
      </c>
      <c r="D8" s="2" t="s">
        <v>0</v>
      </c>
      <c r="F8" s="14"/>
      <c r="G8" s="2" t="s">
        <v>0</v>
      </c>
      <c r="H8" s="5"/>
      <c r="J8" s="2" t="s">
        <v>0</v>
      </c>
      <c r="K8" s="5"/>
    </row>
    <row r="9" spans="1:11" x14ac:dyDescent="0.25">
      <c r="A9" s="6" t="s">
        <v>63</v>
      </c>
      <c r="B9" s="310"/>
      <c r="D9" s="6" t="s">
        <v>63</v>
      </c>
      <c r="E9" s="310"/>
      <c r="F9" s="13"/>
      <c r="G9" s="6" t="s">
        <v>63</v>
      </c>
      <c r="H9" s="313"/>
      <c r="I9" s="4"/>
      <c r="J9" s="6" t="s">
        <v>63</v>
      </c>
      <c r="K9" s="313"/>
    </row>
    <row r="10" spans="1:11" x14ac:dyDescent="0.25">
      <c r="A10" s="6" t="s">
        <v>7</v>
      </c>
      <c r="B10" s="310"/>
      <c r="D10" s="6" t="s">
        <v>7</v>
      </c>
      <c r="E10" s="310"/>
      <c r="F10" s="13"/>
      <c r="G10" s="6" t="s">
        <v>7</v>
      </c>
      <c r="H10" s="313"/>
      <c r="I10" s="4"/>
      <c r="J10" s="6" t="s">
        <v>7</v>
      </c>
      <c r="K10" s="313"/>
    </row>
    <row r="11" spans="1:11" x14ac:dyDescent="0.25">
      <c r="A11" s="6" t="s">
        <v>8</v>
      </c>
      <c r="B11" s="310"/>
      <c r="D11" s="6" t="s">
        <v>8</v>
      </c>
      <c r="E11" s="310"/>
      <c r="F11" s="13"/>
      <c r="G11" s="6" t="s">
        <v>8</v>
      </c>
      <c r="H11" s="313"/>
      <c r="I11" s="4"/>
      <c r="J11" s="6" t="s">
        <v>8</v>
      </c>
      <c r="K11" s="313"/>
    </row>
    <row r="12" spans="1:11" x14ac:dyDescent="0.25">
      <c r="A12" s="6" t="s">
        <v>62</v>
      </c>
      <c r="B12" s="310"/>
      <c r="D12" s="6" t="s">
        <v>62</v>
      </c>
      <c r="E12" s="310"/>
      <c r="F12" s="13"/>
      <c r="G12" s="6" t="s">
        <v>62</v>
      </c>
      <c r="H12" s="313"/>
      <c r="I12" s="4"/>
      <c r="J12" s="6" t="s">
        <v>62</v>
      </c>
      <c r="K12" s="313"/>
    </row>
    <row r="13" spans="1:11" x14ac:dyDescent="0.25">
      <c r="A13" s="27" t="s">
        <v>12</v>
      </c>
      <c r="B13" s="310"/>
      <c r="C13" s="88"/>
      <c r="D13" s="27" t="s">
        <v>12</v>
      </c>
      <c r="E13" s="310"/>
      <c r="F13" s="88"/>
      <c r="G13" s="32" t="s">
        <v>12</v>
      </c>
      <c r="H13" s="313"/>
      <c r="I13" s="31"/>
      <c r="J13" s="32" t="s">
        <v>12</v>
      </c>
      <c r="K13" s="313"/>
    </row>
    <row r="14" spans="1:11" x14ac:dyDescent="0.25">
      <c r="A14" s="27" t="s">
        <v>12</v>
      </c>
      <c r="B14" s="310"/>
      <c r="C14" s="88"/>
      <c r="D14" s="27" t="s">
        <v>12</v>
      </c>
      <c r="E14" s="310"/>
      <c r="F14" s="88"/>
      <c r="G14" s="32" t="s">
        <v>12</v>
      </c>
      <c r="H14" s="313"/>
      <c r="I14" s="31"/>
      <c r="J14" s="32" t="s">
        <v>12</v>
      </c>
      <c r="K14" s="313"/>
    </row>
    <row r="15" spans="1:11" x14ac:dyDescent="0.25">
      <c r="A15" s="27" t="s">
        <v>12</v>
      </c>
      <c r="B15" s="310"/>
      <c r="C15" s="88"/>
      <c r="D15" s="27" t="s">
        <v>12</v>
      </c>
      <c r="E15" s="310"/>
      <c r="F15" s="88"/>
      <c r="G15" s="32" t="s">
        <v>12</v>
      </c>
      <c r="H15" s="313"/>
      <c r="I15" s="31"/>
      <c r="J15" s="32" t="s">
        <v>12</v>
      </c>
      <c r="K15" s="313"/>
    </row>
    <row r="16" spans="1:11" x14ac:dyDescent="0.25">
      <c r="A16" s="27" t="s">
        <v>12</v>
      </c>
      <c r="B16" s="310"/>
      <c r="C16" s="88"/>
      <c r="D16" s="27" t="s">
        <v>12</v>
      </c>
      <c r="E16" s="310"/>
      <c r="F16" s="88"/>
      <c r="G16" s="32" t="s">
        <v>12</v>
      </c>
      <c r="H16" s="313"/>
      <c r="I16" s="31"/>
      <c r="J16" s="32" t="s">
        <v>12</v>
      </c>
      <c r="K16" s="313"/>
    </row>
    <row r="17" spans="1:11" x14ac:dyDescent="0.25">
      <c r="A17" s="27" t="s">
        <v>12</v>
      </c>
      <c r="B17" s="310"/>
      <c r="C17" s="88"/>
      <c r="D17" s="27" t="s">
        <v>12</v>
      </c>
      <c r="E17" s="310"/>
      <c r="F17" s="88"/>
      <c r="G17" s="32" t="s">
        <v>12</v>
      </c>
      <c r="H17" s="313"/>
      <c r="I17" s="31"/>
      <c r="J17" s="32" t="s">
        <v>12</v>
      </c>
      <c r="K17" s="313"/>
    </row>
    <row r="18" spans="1:11" x14ac:dyDescent="0.25">
      <c r="A18" s="27" t="s">
        <v>12</v>
      </c>
      <c r="B18" s="310"/>
      <c r="C18" s="88"/>
      <c r="D18" s="27" t="s">
        <v>12</v>
      </c>
      <c r="E18" s="310"/>
      <c r="F18" s="88"/>
      <c r="G18" s="32" t="s">
        <v>12</v>
      </c>
      <c r="H18" s="313"/>
      <c r="I18" s="31"/>
      <c r="J18" s="32" t="s">
        <v>12</v>
      </c>
      <c r="K18" s="313"/>
    </row>
    <row r="19" spans="1:11" x14ac:dyDescent="0.25">
      <c r="A19" s="27" t="s">
        <v>12</v>
      </c>
      <c r="B19" s="310"/>
      <c r="C19" s="88"/>
      <c r="D19" s="27" t="s">
        <v>12</v>
      </c>
      <c r="E19" s="310"/>
      <c r="F19" s="88"/>
      <c r="G19" s="32" t="s">
        <v>12</v>
      </c>
      <c r="H19" s="313"/>
      <c r="I19" s="31"/>
      <c r="J19" s="32" t="s">
        <v>12</v>
      </c>
      <c r="K19" s="313"/>
    </row>
    <row r="20" spans="1:11" x14ac:dyDescent="0.25">
      <c r="A20" s="27" t="s">
        <v>12</v>
      </c>
      <c r="B20" s="310"/>
      <c r="C20" s="88"/>
      <c r="D20" s="27" t="s">
        <v>12</v>
      </c>
      <c r="E20" s="310"/>
      <c r="F20" s="88"/>
      <c r="G20" s="32" t="s">
        <v>12</v>
      </c>
      <c r="H20" s="313"/>
      <c r="I20" s="31"/>
      <c r="J20" s="32" t="s">
        <v>12</v>
      </c>
      <c r="K20" s="313"/>
    </row>
    <row r="21" spans="1:11" x14ac:dyDescent="0.25">
      <c r="A21" s="27" t="s">
        <v>12</v>
      </c>
      <c r="B21" s="310"/>
      <c r="C21" s="88"/>
      <c r="D21" s="27" t="s">
        <v>12</v>
      </c>
      <c r="E21" s="310"/>
      <c r="F21" s="88"/>
      <c r="G21" s="32" t="s">
        <v>12</v>
      </c>
      <c r="H21" s="313"/>
      <c r="I21" s="31"/>
      <c r="J21" s="32" t="s">
        <v>12</v>
      </c>
      <c r="K21" s="313"/>
    </row>
    <row r="22" spans="1:11" x14ac:dyDescent="0.25">
      <c r="A22" s="27" t="s">
        <v>12</v>
      </c>
      <c r="B22" s="310"/>
      <c r="C22" s="88"/>
      <c r="D22" s="27" t="s">
        <v>12</v>
      </c>
      <c r="E22" s="310"/>
      <c r="F22" s="88"/>
      <c r="G22" s="32" t="s">
        <v>12</v>
      </c>
      <c r="H22" s="313"/>
      <c r="I22" s="31"/>
      <c r="J22" s="32" t="s">
        <v>12</v>
      </c>
      <c r="K22" s="313"/>
    </row>
    <row r="23" spans="1:11" x14ac:dyDescent="0.25">
      <c r="A23" s="27" t="s">
        <v>12</v>
      </c>
      <c r="B23" s="310"/>
      <c r="C23" s="88"/>
      <c r="D23" s="27" t="s">
        <v>12</v>
      </c>
      <c r="E23" s="310"/>
      <c r="F23" s="88"/>
      <c r="G23" s="32" t="s">
        <v>12</v>
      </c>
      <c r="H23" s="313"/>
      <c r="I23" s="31"/>
      <c r="J23" s="32" t="s">
        <v>12</v>
      </c>
      <c r="K23" s="313"/>
    </row>
    <row r="24" spans="1:11" ht="16.5" thickBot="1" x14ac:dyDescent="0.3">
      <c r="A24" s="27" t="s">
        <v>12</v>
      </c>
      <c r="B24" s="311"/>
      <c r="C24" s="88"/>
      <c r="D24" s="27" t="s">
        <v>12</v>
      </c>
      <c r="E24" s="311"/>
      <c r="F24" s="88"/>
      <c r="G24" s="32" t="s">
        <v>12</v>
      </c>
      <c r="H24" s="314"/>
      <c r="I24" s="31"/>
      <c r="J24" s="32" t="s">
        <v>12</v>
      </c>
      <c r="K24" s="314"/>
    </row>
    <row r="25" spans="1:11" x14ac:dyDescent="0.25">
      <c r="A25" s="9" t="s">
        <v>9</v>
      </c>
      <c r="B25" s="3">
        <f>SUM(B9:B24)</f>
        <v>0</v>
      </c>
      <c r="D25" s="9" t="s">
        <v>9</v>
      </c>
      <c r="E25" s="3">
        <f>SUM(E9:E24)</f>
        <v>0</v>
      </c>
      <c r="F25" s="57"/>
      <c r="G25" s="33" t="s">
        <v>9</v>
      </c>
      <c r="H25" s="3">
        <f>SUM(H9:H24)</f>
        <v>0</v>
      </c>
      <c r="J25" s="9" t="s">
        <v>9</v>
      </c>
      <c r="K25" s="3">
        <f>SUM(K9:K24)</f>
        <v>0</v>
      </c>
    </row>
    <row r="26" spans="1:11" x14ac:dyDescent="0.25">
      <c r="A26" s="6"/>
      <c r="D26" s="6"/>
      <c r="F26" s="14"/>
      <c r="G26" s="6"/>
      <c r="H26" s="5"/>
      <c r="J26" s="6"/>
      <c r="K26" s="5"/>
    </row>
    <row r="27" spans="1:11" ht="16.5" thickBot="1" x14ac:dyDescent="0.3">
      <c r="A27" s="7" t="s">
        <v>1</v>
      </c>
      <c r="B27" s="311"/>
      <c r="D27" s="7" t="s">
        <v>1</v>
      </c>
      <c r="E27" s="311"/>
      <c r="F27" s="58"/>
      <c r="G27" s="7" t="s">
        <v>1</v>
      </c>
      <c r="H27" s="314"/>
      <c r="J27" s="7" t="s">
        <v>1</v>
      </c>
      <c r="K27" s="314"/>
    </row>
    <row r="28" spans="1:11" x14ac:dyDescent="0.25">
      <c r="A28" s="2" t="s">
        <v>2</v>
      </c>
      <c r="B28" s="3">
        <f>B25-B27</f>
        <v>0</v>
      </c>
      <c r="D28" s="2" t="s">
        <v>2</v>
      </c>
      <c r="E28" s="3">
        <f>E25-E27</f>
        <v>0</v>
      </c>
      <c r="F28" s="57"/>
      <c r="G28" s="2" t="s">
        <v>2</v>
      </c>
      <c r="H28" s="3">
        <f>H25-H27</f>
        <v>0</v>
      </c>
      <c r="J28" s="2" t="s">
        <v>2</v>
      </c>
      <c r="K28" s="3">
        <f>K25-K27</f>
        <v>0</v>
      </c>
    </row>
    <row r="29" spans="1:11" x14ac:dyDescent="0.25">
      <c r="F29" s="14"/>
      <c r="H29" s="5"/>
      <c r="K29" s="5"/>
    </row>
    <row r="30" spans="1:11" x14ac:dyDescent="0.25">
      <c r="A30" s="9" t="s">
        <v>10</v>
      </c>
      <c r="D30" s="9" t="s">
        <v>10</v>
      </c>
      <c r="F30" s="14"/>
      <c r="G30" s="9" t="s">
        <v>10</v>
      </c>
      <c r="H30" s="5"/>
      <c r="J30" s="9" t="s">
        <v>10</v>
      </c>
      <c r="K30" s="5"/>
    </row>
    <row r="31" spans="1:11" x14ac:dyDescent="0.25">
      <c r="A31" s="59" t="s">
        <v>3</v>
      </c>
      <c r="B31" s="27"/>
      <c r="D31" s="59" t="s">
        <v>3</v>
      </c>
      <c r="E31" s="27"/>
      <c r="F31" s="13"/>
      <c r="G31" s="59" t="s">
        <v>3</v>
      </c>
      <c r="H31" s="29"/>
      <c r="I31" s="4"/>
      <c r="J31" s="59" t="s">
        <v>3</v>
      </c>
      <c r="K31" s="29"/>
    </row>
    <row r="32" spans="1:11" x14ac:dyDescent="0.25">
      <c r="A32" s="59" t="s">
        <v>98</v>
      </c>
      <c r="B32" s="27"/>
      <c r="D32" s="59" t="s">
        <v>98</v>
      </c>
      <c r="E32" s="27"/>
      <c r="F32" s="13"/>
      <c r="G32" s="59" t="s">
        <v>98</v>
      </c>
      <c r="H32" s="29"/>
      <c r="I32" s="4"/>
      <c r="J32" s="59" t="s">
        <v>98</v>
      </c>
      <c r="K32" s="29"/>
    </row>
    <row r="33" spans="1:11" x14ac:dyDescent="0.25">
      <c r="A33" s="59" t="s">
        <v>99</v>
      </c>
      <c r="B33" s="27"/>
      <c r="D33" s="59" t="s">
        <v>99</v>
      </c>
      <c r="E33" s="27"/>
      <c r="F33" s="13"/>
      <c r="G33" s="59" t="s">
        <v>99</v>
      </c>
      <c r="H33" s="29"/>
      <c r="I33" s="4"/>
      <c r="J33" s="59" t="s">
        <v>99</v>
      </c>
      <c r="K33" s="29"/>
    </row>
    <row r="34" spans="1:11" x14ac:dyDescent="0.25">
      <c r="A34" s="59" t="s">
        <v>100</v>
      </c>
      <c r="B34" s="27"/>
      <c r="D34" s="59" t="s">
        <v>100</v>
      </c>
      <c r="E34" s="27"/>
      <c r="F34" s="13"/>
      <c r="G34" s="59" t="s">
        <v>100</v>
      </c>
      <c r="H34" s="29"/>
      <c r="I34" s="4"/>
      <c r="J34" s="59" t="s">
        <v>100</v>
      </c>
      <c r="K34" s="29"/>
    </row>
    <row r="35" spans="1:11" x14ac:dyDescent="0.25">
      <c r="A35" s="59" t="s">
        <v>101</v>
      </c>
      <c r="B35" s="27"/>
      <c r="D35" s="59" t="s">
        <v>101</v>
      </c>
      <c r="E35" s="27"/>
      <c r="F35" s="13"/>
      <c r="G35" s="59" t="s">
        <v>101</v>
      </c>
      <c r="H35" s="29"/>
      <c r="I35" s="4"/>
      <c r="J35" s="59" t="s">
        <v>101</v>
      </c>
      <c r="K35" s="29"/>
    </row>
    <row r="36" spans="1:11" x14ac:dyDescent="0.25">
      <c r="A36" s="59" t="s">
        <v>11</v>
      </c>
      <c r="B36" s="27"/>
      <c r="D36" s="59" t="s">
        <v>11</v>
      </c>
      <c r="E36" s="27"/>
      <c r="F36" s="13"/>
      <c r="G36" s="59" t="s">
        <v>11</v>
      </c>
      <c r="H36" s="29"/>
      <c r="I36" s="4"/>
      <c r="J36" s="59" t="s">
        <v>11</v>
      </c>
      <c r="K36" s="29"/>
    </row>
    <row r="37" spans="1:11" x14ac:dyDescent="0.25">
      <c r="A37" s="27" t="s">
        <v>12</v>
      </c>
      <c r="B37" s="27"/>
      <c r="C37" s="88"/>
      <c r="D37" s="27" t="s">
        <v>12</v>
      </c>
      <c r="E37" s="27"/>
      <c r="F37" s="88"/>
      <c r="G37" s="32" t="s">
        <v>12</v>
      </c>
      <c r="H37" s="29"/>
      <c r="I37" s="31"/>
      <c r="J37" s="32" t="s">
        <v>12</v>
      </c>
      <c r="K37" s="29"/>
    </row>
    <row r="38" spans="1:11" x14ac:dyDescent="0.25">
      <c r="A38" s="27" t="s">
        <v>12</v>
      </c>
      <c r="B38" s="27"/>
      <c r="C38" s="88"/>
      <c r="D38" s="27" t="s">
        <v>12</v>
      </c>
      <c r="E38" s="27"/>
      <c r="F38" s="88"/>
      <c r="G38" s="32" t="s">
        <v>12</v>
      </c>
      <c r="H38" s="29"/>
      <c r="I38" s="31"/>
      <c r="J38" s="32" t="s">
        <v>12</v>
      </c>
      <c r="K38" s="29"/>
    </row>
    <row r="39" spans="1:11" x14ac:dyDescent="0.25">
      <c r="A39" s="27" t="s">
        <v>12</v>
      </c>
      <c r="B39" s="27"/>
      <c r="C39" s="88"/>
      <c r="D39" s="27" t="s">
        <v>12</v>
      </c>
      <c r="E39" s="27"/>
      <c r="F39" s="88"/>
      <c r="G39" s="32" t="s">
        <v>12</v>
      </c>
      <c r="H39" s="29"/>
      <c r="I39" s="31"/>
      <c r="J39" s="32" t="s">
        <v>12</v>
      </c>
      <c r="K39" s="29"/>
    </row>
    <row r="40" spans="1:11" x14ac:dyDescent="0.25">
      <c r="A40" s="27" t="s">
        <v>12</v>
      </c>
      <c r="B40" s="27"/>
      <c r="C40" s="88"/>
      <c r="D40" s="27" t="s">
        <v>12</v>
      </c>
      <c r="E40" s="27"/>
      <c r="F40" s="88"/>
      <c r="G40" s="32" t="s">
        <v>12</v>
      </c>
      <c r="H40" s="29"/>
      <c r="I40" s="31"/>
      <c r="J40" s="32" t="s">
        <v>12</v>
      </c>
      <c r="K40" s="29"/>
    </row>
    <row r="41" spans="1:11" x14ac:dyDescent="0.25">
      <c r="A41" s="27" t="s">
        <v>12</v>
      </c>
      <c r="B41" s="27"/>
      <c r="C41" s="88"/>
      <c r="D41" s="27" t="s">
        <v>12</v>
      </c>
      <c r="E41" s="27"/>
      <c r="F41" s="88"/>
      <c r="G41" s="32" t="s">
        <v>12</v>
      </c>
      <c r="H41" s="29"/>
      <c r="I41" s="31"/>
      <c r="J41" s="32" t="s">
        <v>12</v>
      </c>
      <c r="K41" s="29"/>
    </row>
    <row r="42" spans="1:11" x14ac:dyDescent="0.25">
      <c r="A42" s="27" t="s">
        <v>12</v>
      </c>
      <c r="B42" s="27"/>
      <c r="C42" s="88"/>
      <c r="D42" s="27" t="s">
        <v>12</v>
      </c>
      <c r="E42" s="27"/>
      <c r="F42" s="88"/>
      <c r="G42" s="32" t="s">
        <v>12</v>
      </c>
      <c r="H42" s="29"/>
      <c r="I42" s="31"/>
      <c r="J42" s="32" t="s">
        <v>12</v>
      </c>
      <c r="K42" s="29"/>
    </row>
    <row r="43" spans="1:11" x14ac:dyDescent="0.25">
      <c r="A43" s="27" t="s">
        <v>12</v>
      </c>
      <c r="B43" s="27"/>
      <c r="C43" s="88"/>
      <c r="D43" s="27" t="s">
        <v>12</v>
      </c>
      <c r="E43" s="27"/>
      <c r="F43" s="88"/>
      <c r="G43" s="32" t="s">
        <v>12</v>
      </c>
      <c r="H43" s="29"/>
      <c r="I43" s="31"/>
      <c r="J43" s="32" t="s">
        <v>12</v>
      </c>
      <c r="K43" s="29"/>
    </row>
    <row r="44" spans="1:11" x14ac:dyDescent="0.25">
      <c r="A44" s="27" t="s">
        <v>12</v>
      </c>
      <c r="B44" s="27"/>
      <c r="C44" s="88"/>
      <c r="D44" s="27" t="s">
        <v>12</v>
      </c>
      <c r="E44" s="27"/>
      <c r="F44" s="88"/>
      <c r="G44" s="32" t="s">
        <v>12</v>
      </c>
      <c r="H44" s="29"/>
      <c r="I44" s="31"/>
      <c r="J44" s="32" t="s">
        <v>12</v>
      </c>
      <c r="K44" s="29"/>
    </row>
    <row r="45" spans="1:11" x14ac:dyDescent="0.25">
      <c r="A45" s="27" t="s">
        <v>12</v>
      </c>
      <c r="B45" s="27"/>
      <c r="C45" s="88"/>
      <c r="D45" s="27" t="s">
        <v>12</v>
      </c>
      <c r="E45" s="27"/>
      <c r="F45" s="88"/>
      <c r="G45" s="32" t="s">
        <v>12</v>
      </c>
      <c r="H45" s="29"/>
      <c r="I45" s="31"/>
      <c r="J45" s="32" t="s">
        <v>12</v>
      </c>
      <c r="K45" s="29"/>
    </row>
    <row r="46" spans="1:11" x14ac:dyDescent="0.25">
      <c r="A46" s="27" t="s">
        <v>12</v>
      </c>
      <c r="B46" s="27"/>
      <c r="C46" s="88"/>
      <c r="D46" s="27" t="s">
        <v>12</v>
      </c>
      <c r="E46" s="27"/>
      <c r="F46" s="88"/>
      <c r="G46" s="32" t="s">
        <v>12</v>
      </c>
      <c r="H46" s="29"/>
      <c r="I46" s="31"/>
      <c r="J46" s="32" t="s">
        <v>12</v>
      </c>
      <c r="K46" s="29"/>
    </row>
    <row r="47" spans="1:11" x14ac:dyDescent="0.25">
      <c r="A47" s="27" t="s">
        <v>12</v>
      </c>
      <c r="B47" s="27"/>
      <c r="C47" s="88"/>
      <c r="D47" s="27" t="s">
        <v>12</v>
      </c>
      <c r="E47" s="27"/>
      <c r="F47" s="88"/>
      <c r="G47" s="32" t="s">
        <v>12</v>
      </c>
      <c r="H47" s="29"/>
      <c r="I47" s="31"/>
      <c r="J47" s="32" t="s">
        <v>12</v>
      </c>
      <c r="K47" s="29"/>
    </row>
    <row r="48" spans="1:11" x14ac:dyDescent="0.25">
      <c r="A48" s="27" t="s">
        <v>12</v>
      </c>
      <c r="B48" s="27"/>
      <c r="C48" s="88"/>
      <c r="D48" s="27" t="s">
        <v>12</v>
      </c>
      <c r="E48" s="27"/>
      <c r="F48" s="88"/>
      <c r="G48" s="32" t="s">
        <v>12</v>
      </c>
      <c r="H48" s="29"/>
      <c r="I48" s="31"/>
      <c r="J48" s="32" t="s">
        <v>12</v>
      </c>
      <c r="K48" s="29"/>
    </row>
    <row r="49" spans="1:11" x14ac:dyDescent="0.25">
      <c r="A49" s="27" t="s">
        <v>12</v>
      </c>
      <c r="B49" s="27"/>
      <c r="C49" s="88"/>
      <c r="D49" s="27" t="s">
        <v>12</v>
      </c>
      <c r="E49" s="27"/>
      <c r="F49" s="56"/>
      <c r="G49" s="32" t="s">
        <v>12</v>
      </c>
      <c r="H49" s="29"/>
      <c r="I49" s="88"/>
      <c r="J49" s="32" t="s">
        <v>12</v>
      </c>
      <c r="K49" s="29"/>
    </row>
    <row r="50" spans="1:11" x14ac:dyDescent="0.25">
      <c r="A50" s="27" t="s">
        <v>12</v>
      </c>
      <c r="B50" s="27"/>
      <c r="C50" s="88"/>
      <c r="D50" s="27" t="s">
        <v>12</v>
      </c>
      <c r="E50" s="27"/>
      <c r="F50" s="56"/>
      <c r="G50" s="32" t="s">
        <v>12</v>
      </c>
      <c r="H50" s="29"/>
      <c r="I50" s="88"/>
      <c r="J50" s="32" t="s">
        <v>12</v>
      </c>
      <c r="K50" s="29"/>
    </row>
    <row r="51" spans="1:11" s="98" customFormat="1" x14ac:dyDescent="0.25">
      <c r="A51" s="285" t="s">
        <v>12</v>
      </c>
      <c r="B51" s="285"/>
      <c r="C51" s="288"/>
      <c r="D51" s="285" t="s">
        <v>12</v>
      </c>
      <c r="E51" s="285"/>
      <c r="F51" s="58"/>
      <c r="G51" s="289" t="s">
        <v>12</v>
      </c>
      <c r="H51" s="287"/>
      <c r="I51" s="288"/>
      <c r="J51" s="289" t="s">
        <v>12</v>
      </c>
      <c r="K51" s="287"/>
    </row>
    <row r="52" spans="1:11" s="53" customFormat="1" x14ac:dyDescent="0.25">
      <c r="A52" s="89" t="s">
        <v>70</v>
      </c>
      <c r="B52" s="87"/>
      <c r="C52" s="90"/>
      <c r="D52" s="89" t="s">
        <v>70</v>
      </c>
      <c r="E52" s="87"/>
      <c r="F52" s="90"/>
      <c r="G52" s="89" t="s">
        <v>70</v>
      </c>
      <c r="H52" s="87"/>
      <c r="I52" s="90"/>
      <c r="J52" s="89" t="s">
        <v>70</v>
      </c>
      <c r="K52" s="60"/>
    </row>
    <row r="53" spans="1:11" x14ac:dyDescent="0.25">
      <c r="A53" s="91" t="str">
        <f>'Oct to Jan'!A53</f>
        <v>Commercial Rental or Lease</v>
      </c>
      <c r="B53" s="27"/>
      <c r="D53" s="91" t="str">
        <f>A53</f>
        <v>Commercial Rental or Lease</v>
      </c>
      <c r="E53" s="27"/>
      <c r="F53" s="56"/>
      <c r="G53" s="91" t="str">
        <f>D53</f>
        <v>Commercial Rental or Lease</v>
      </c>
      <c r="H53" s="29"/>
      <c r="J53" s="91" t="str">
        <f>G53</f>
        <v>Commercial Rental or Lease</v>
      </c>
      <c r="K53" s="29"/>
    </row>
    <row r="54" spans="1:11" x14ac:dyDescent="0.25">
      <c r="A54" s="91" t="str">
        <f>'Oct to Jan'!A54</f>
        <v>Mortgage Interest</v>
      </c>
      <c r="B54" s="27"/>
      <c r="D54" s="91" t="str">
        <f t="shared" ref="D54:D66" si="0">A54</f>
        <v>Mortgage Interest</v>
      </c>
      <c r="E54" s="27"/>
      <c r="F54" s="56"/>
      <c r="G54" s="91" t="str">
        <f t="shared" ref="G54:G66" si="1">D54</f>
        <v>Mortgage Interest</v>
      </c>
      <c r="H54" s="29"/>
      <c r="J54" s="91" t="str">
        <f t="shared" ref="J54:J66" si="2">G54</f>
        <v>Mortgage Interest</v>
      </c>
      <c r="K54" s="29"/>
    </row>
    <row r="55" spans="1:11" x14ac:dyDescent="0.25">
      <c r="A55" s="91" t="str">
        <f>'Oct to Jan'!A55</f>
        <v>Property Taxes (monthly)</v>
      </c>
      <c r="B55" s="27"/>
      <c r="D55" s="91" t="str">
        <f t="shared" si="0"/>
        <v>Property Taxes (monthly)</v>
      </c>
      <c r="E55" s="27"/>
      <c r="F55" s="56"/>
      <c r="G55" s="91" t="str">
        <f t="shared" si="1"/>
        <v>Property Taxes (monthly)</v>
      </c>
      <c r="H55" s="29"/>
      <c r="J55" s="91" t="str">
        <f t="shared" si="2"/>
        <v>Property Taxes (monthly)</v>
      </c>
      <c r="K55" s="29"/>
    </row>
    <row r="56" spans="1:11" x14ac:dyDescent="0.25">
      <c r="A56" s="91" t="str">
        <f>'Oct to Jan'!A56</f>
        <v>Private Waste Disposal</v>
      </c>
      <c r="B56" s="27"/>
      <c r="D56" s="91" t="str">
        <f t="shared" si="0"/>
        <v>Private Waste Disposal</v>
      </c>
      <c r="E56" s="27"/>
      <c r="F56" s="56"/>
      <c r="G56" s="91" t="str">
        <f t="shared" si="1"/>
        <v>Private Waste Disposal</v>
      </c>
      <c r="H56" s="29"/>
      <c r="J56" s="91" t="str">
        <f t="shared" si="2"/>
        <v>Private Waste Disposal</v>
      </c>
      <c r="K56" s="29"/>
    </row>
    <row r="57" spans="1:11" x14ac:dyDescent="0.25">
      <c r="A57" s="91" t="str">
        <f>'Oct to Jan'!A57</f>
        <v>Municipal Water, Sewage &amp; Waste</v>
      </c>
      <c r="B57" s="27"/>
      <c r="D57" s="91" t="str">
        <f t="shared" si="0"/>
        <v>Municipal Water, Sewage &amp; Waste</v>
      </c>
      <c r="E57" s="27"/>
      <c r="F57" s="56"/>
      <c r="G57" s="91" t="str">
        <f t="shared" si="1"/>
        <v>Municipal Water, Sewage &amp; Waste</v>
      </c>
      <c r="H57" s="29"/>
      <c r="J57" s="91" t="str">
        <f t="shared" si="2"/>
        <v>Municipal Water, Sewage &amp; Waste</v>
      </c>
      <c r="K57" s="29"/>
    </row>
    <row r="58" spans="1:11" x14ac:dyDescent="0.25">
      <c r="A58" s="91" t="str">
        <f>'Oct to Jan'!A58</f>
        <v>Electricity</v>
      </c>
      <c r="B58" s="27"/>
      <c r="D58" s="91" t="str">
        <f t="shared" si="0"/>
        <v>Electricity</v>
      </c>
      <c r="E58" s="27"/>
      <c r="F58" s="56"/>
      <c r="G58" s="91" t="str">
        <f t="shared" si="1"/>
        <v>Electricity</v>
      </c>
      <c r="H58" s="29"/>
      <c r="J58" s="91" t="str">
        <f t="shared" si="2"/>
        <v>Electricity</v>
      </c>
      <c r="K58" s="29"/>
    </row>
    <row r="59" spans="1:11" x14ac:dyDescent="0.25">
      <c r="A59" s="91" t="str">
        <f>'Oct to Jan'!A59</f>
        <v xml:space="preserve">Heating Fuel </v>
      </c>
      <c r="B59" s="27"/>
      <c r="D59" s="91" t="str">
        <f t="shared" si="0"/>
        <v xml:space="preserve">Heating Fuel </v>
      </c>
      <c r="E59" s="27"/>
      <c r="F59" s="56"/>
      <c r="G59" s="91" t="str">
        <f t="shared" si="1"/>
        <v xml:space="preserve">Heating Fuel </v>
      </c>
      <c r="H59" s="29"/>
      <c r="J59" s="91" t="str">
        <f t="shared" si="2"/>
        <v xml:space="preserve">Heating Fuel </v>
      </c>
      <c r="K59" s="29"/>
    </row>
    <row r="60" spans="1:11" x14ac:dyDescent="0.25">
      <c r="A60" s="91" t="str">
        <f>'Oct to Jan'!A60</f>
        <v>Cable and/or Satellite</v>
      </c>
      <c r="B60" s="27"/>
      <c r="D60" s="91" t="str">
        <f t="shared" si="0"/>
        <v>Cable and/or Satellite</v>
      </c>
      <c r="E60" s="27"/>
      <c r="F60" s="56"/>
      <c r="G60" s="91" t="str">
        <f t="shared" si="1"/>
        <v>Cable and/or Satellite</v>
      </c>
      <c r="H60" s="29"/>
      <c r="J60" s="91" t="str">
        <f t="shared" si="2"/>
        <v>Cable and/or Satellite</v>
      </c>
      <c r="K60" s="29"/>
    </row>
    <row r="61" spans="1:11" x14ac:dyDescent="0.25">
      <c r="A61" s="91" t="str">
        <f>'Oct to Jan'!A61</f>
        <v>Phone &amp; Internet</v>
      </c>
      <c r="B61" s="27"/>
      <c r="D61" s="91" t="str">
        <f t="shared" si="0"/>
        <v>Phone &amp; Internet</v>
      </c>
      <c r="E61" s="27"/>
      <c r="F61" s="56"/>
      <c r="G61" s="91" t="str">
        <f t="shared" si="1"/>
        <v>Phone &amp; Internet</v>
      </c>
      <c r="H61" s="29"/>
      <c r="J61" s="91" t="str">
        <f t="shared" si="2"/>
        <v>Phone &amp; Internet</v>
      </c>
      <c r="K61" s="29"/>
    </row>
    <row r="62" spans="1:11" x14ac:dyDescent="0.25">
      <c r="A62" s="91" t="str">
        <f>'Oct to Jan'!A62</f>
        <v>Subscriptions/Softwares</v>
      </c>
      <c r="B62" s="27"/>
      <c r="D62" s="91" t="str">
        <f t="shared" si="0"/>
        <v>Subscriptions/Softwares</v>
      </c>
      <c r="E62" s="27"/>
      <c r="F62" s="56"/>
      <c r="G62" s="91" t="str">
        <f t="shared" si="1"/>
        <v>Subscriptions/Softwares</v>
      </c>
      <c r="H62" s="29"/>
      <c r="J62" s="91" t="str">
        <f t="shared" si="2"/>
        <v>Subscriptions/Softwares</v>
      </c>
      <c r="K62" s="29"/>
    </row>
    <row r="63" spans="1:11" x14ac:dyDescent="0.25">
      <c r="A63" s="91" t="str">
        <f>'Oct to Jan'!A63</f>
        <v>Business Insurance</v>
      </c>
      <c r="B63" s="27"/>
      <c r="D63" s="91" t="str">
        <f t="shared" si="0"/>
        <v>Business Insurance</v>
      </c>
      <c r="E63" s="27"/>
      <c r="F63" s="56"/>
      <c r="G63" s="91" t="str">
        <f t="shared" si="1"/>
        <v>Business Insurance</v>
      </c>
      <c r="H63" s="29"/>
      <c r="J63" s="91" t="str">
        <f t="shared" si="2"/>
        <v>Business Insurance</v>
      </c>
      <c r="K63" s="29"/>
    </row>
    <row r="64" spans="1:11" x14ac:dyDescent="0.25">
      <c r="A64" s="91" t="str">
        <f>'Oct to Jan'!A64</f>
        <v>Business Vehicle Insurance</v>
      </c>
      <c r="B64" s="27"/>
      <c r="D64" s="91" t="str">
        <f t="shared" si="0"/>
        <v>Business Vehicle Insurance</v>
      </c>
      <c r="E64" s="27"/>
      <c r="F64" s="56"/>
      <c r="G64" s="91" t="str">
        <f t="shared" si="1"/>
        <v>Business Vehicle Insurance</v>
      </c>
      <c r="H64" s="29"/>
      <c r="J64" s="91" t="str">
        <f t="shared" si="2"/>
        <v>Business Vehicle Insurance</v>
      </c>
      <c r="K64" s="29"/>
    </row>
    <row r="65" spans="1:11" x14ac:dyDescent="0.25">
      <c r="A65" s="91" t="str">
        <f>'Oct to Jan'!A65</f>
        <v>Vehicle Leasing</v>
      </c>
      <c r="B65" s="27"/>
      <c r="D65" s="91" t="str">
        <f t="shared" si="0"/>
        <v>Vehicle Leasing</v>
      </c>
      <c r="E65" s="27"/>
      <c r="F65" s="56"/>
      <c r="G65" s="91" t="str">
        <f t="shared" si="1"/>
        <v>Vehicle Leasing</v>
      </c>
      <c r="H65" s="29"/>
      <c r="J65" s="91" t="str">
        <f t="shared" si="2"/>
        <v>Vehicle Leasing</v>
      </c>
      <c r="K65" s="29"/>
    </row>
    <row r="66" spans="1:11" x14ac:dyDescent="0.25">
      <c r="A66" s="91" t="str">
        <f>'Oct to Jan'!A66</f>
        <v xml:space="preserve">Payment on Assets </v>
      </c>
      <c r="B66" s="27"/>
      <c r="D66" s="91" t="str">
        <f t="shared" si="0"/>
        <v xml:space="preserve">Payment on Assets </v>
      </c>
      <c r="E66" s="27"/>
      <c r="F66" s="56"/>
      <c r="G66" s="91" t="str">
        <f t="shared" si="1"/>
        <v xml:space="preserve">Payment on Assets </v>
      </c>
      <c r="H66" s="29"/>
      <c r="J66" s="91" t="str">
        <f t="shared" si="2"/>
        <v xml:space="preserve">Payment on Assets </v>
      </c>
      <c r="K66" s="29"/>
    </row>
    <row r="67" spans="1:11" x14ac:dyDescent="0.25">
      <c r="A67" s="27" t="s">
        <v>12</v>
      </c>
      <c r="B67" s="27"/>
      <c r="C67" s="88"/>
      <c r="D67" s="27" t="s">
        <v>12</v>
      </c>
      <c r="E67" s="27"/>
      <c r="F67" s="56"/>
      <c r="G67" s="32" t="s">
        <v>12</v>
      </c>
      <c r="H67" s="29"/>
      <c r="I67" s="88"/>
      <c r="J67" s="32" t="s">
        <v>12</v>
      </c>
      <c r="K67" s="29"/>
    </row>
    <row r="68" spans="1:11" x14ac:dyDescent="0.25">
      <c r="A68" s="27" t="s">
        <v>12</v>
      </c>
      <c r="B68" s="27"/>
      <c r="C68" s="88"/>
      <c r="D68" s="27" t="s">
        <v>12</v>
      </c>
      <c r="E68" s="27"/>
      <c r="F68" s="56"/>
      <c r="G68" s="32" t="s">
        <v>12</v>
      </c>
      <c r="H68" s="29"/>
      <c r="I68" s="88"/>
      <c r="J68" s="32" t="s">
        <v>12</v>
      </c>
      <c r="K68" s="29"/>
    </row>
    <row r="69" spans="1:11" x14ac:dyDescent="0.25">
      <c r="A69" s="27" t="s">
        <v>12</v>
      </c>
      <c r="B69" s="27"/>
      <c r="C69" s="88"/>
      <c r="D69" s="27" t="s">
        <v>12</v>
      </c>
      <c r="E69" s="27"/>
      <c r="F69" s="56"/>
      <c r="G69" s="32" t="s">
        <v>12</v>
      </c>
      <c r="H69" s="29"/>
      <c r="I69" s="88"/>
      <c r="J69" s="32" t="s">
        <v>12</v>
      </c>
      <c r="K69" s="29"/>
    </row>
    <row r="70" spans="1:11" x14ac:dyDescent="0.25">
      <c r="A70" s="27" t="s">
        <v>12</v>
      </c>
      <c r="B70" s="27"/>
      <c r="C70" s="88"/>
      <c r="D70" s="27" t="s">
        <v>12</v>
      </c>
      <c r="E70" s="27"/>
      <c r="F70" s="56"/>
      <c r="G70" s="32" t="s">
        <v>12</v>
      </c>
      <c r="H70" s="29"/>
      <c r="I70" s="88"/>
      <c r="J70" s="32" t="s">
        <v>12</v>
      </c>
      <c r="K70" s="29"/>
    </row>
    <row r="71" spans="1:11" x14ac:dyDescent="0.25">
      <c r="A71" s="27" t="s">
        <v>12</v>
      </c>
      <c r="B71" s="27"/>
      <c r="C71" s="88"/>
      <c r="D71" s="27" t="s">
        <v>12</v>
      </c>
      <c r="E71" s="27"/>
      <c r="F71" s="56"/>
      <c r="G71" s="32" t="s">
        <v>12</v>
      </c>
      <c r="H71" s="29"/>
      <c r="I71" s="88"/>
      <c r="J71" s="32" t="s">
        <v>12</v>
      </c>
      <c r="K71" s="29"/>
    </row>
    <row r="72" spans="1:11" x14ac:dyDescent="0.25">
      <c r="A72" s="27" t="s">
        <v>12</v>
      </c>
      <c r="B72" s="27"/>
      <c r="C72" s="88"/>
      <c r="D72" s="27" t="s">
        <v>12</v>
      </c>
      <c r="E72" s="27"/>
      <c r="F72" s="56"/>
      <c r="G72" s="32" t="s">
        <v>12</v>
      </c>
      <c r="H72" s="29"/>
      <c r="I72" s="88"/>
      <c r="J72" s="32" t="s">
        <v>12</v>
      </c>
      <c r="K72" s="29"/>
    </row>
    <row r="73" spans="1:11" x14ac:dyDescent="0.25">
      <c r="A73" s="27" t="s">
        <v>12</v>
      </c>
      <c r="B73" s="27"/>
      <c r="C73" s="88"/>
      <c r="D73" s="27" t="s">
        <v>12</v>
      </c>
      <c r="E73" s="27"/>
      <c r="F73" s="56"/>
      <c r="G73" s="32" t="s">
        <v>12</v>
      </c>
      <c r="H73" s="29"/>
      <c r="I73" s="88"/>
      <c r="J73" s="32" t="s">
        <v>12</v>
      </c>
      <c r="K73" s="29"/>
    </row>
    <row r="74" spans="1:11" x14ac:dyDescent="0.25">
      <c r="A74" s="27" t="s">
        <v>12</v>
      </c>
      <c r="B74" s="27"/>
      <c r="C74" s="88"/>
      <c r="D74" s="27" t="s">
        <v>12</v>
      </c>
      <c r="E74" s="27"/>
      <c r="F74" s="56"/>
      <c r="G74" s="32" t="s">
        <v>12</v>
      </c>
      <c r="H74" s="29"/>
      <c r="I74" s="88"/>
      <c r="J74" s="32" t="s">
        <v>12</v>
      </c>
      <c r="K74" s="29"/>
    </row>
    <row r="75" spans="1:11" x14ac:dyDescent="0.25">
      <c r="A75" s="27" t="s">
        <v>12</v>
      </c>
      <c r="B75" s="27"/>
      <c r="C75" s="88"/>
      <c r="D75" s="27" t="s">
        <v>12</v>
      </c>
      <c r="E75" s="27"/>
      <c r="F75" s="56"/>
      <c r="G75" s="32" t="s">
        <v>12</v>
      </c>
      <c r="H75" s="29"/>
      <c r="I75" s="88"/>
      <c r="J75" s="32" t="s">
        <v>12</v>
      </c>
      <c r="K75" s="29"/>
    </row>
    <row r="76" spans="1:11" x14ac:dyDescent="0.25">
      <c r="A76" s="27" t="s">
        <v>12</v>
      </c>
      <c r="B76" s="27"/>
      <c r="C76" s="88"/>
      <c r="D76" s="27" t="s">
        <v>12</v>
      </c>
      <c r="E76" s="27"/>
      <c r="F76" s="56"/>
      <c r="G76" s="32" t="s">
        <v>12</v>
      </c>
      <c r="H76" s="29"/>
      <c r="I76" s="88"/>
      <c r="J76" s="32" t="s">
        <v>12</v>
      </c>
      <c r="K76" s="29"/>
    </row>
    <row r="77" spans="1:11" x14ac:dyDescent="0.25">
      <c r="A77" s="27" t="s">
        <v>12</v>
      </c>
      <c r="B77" s="27"/>
      <c r="C77" s="88"/>
      <c r="D77" s="27" t="s">
        <v>12</v>
      </c>
      <c r="E77" s="27"/>
      <c r="F77" s="56"/>
      <c r="G77" s="32" t="s">
        <v>12</v>
      </c>
      <c r="H77" s="29"/>
      <c r="I77" s="88"/>
      <c r="J77" s="32" t="s">
        <v>12</v>
      </c>
      <c r="K77" s="29"/>
    </row>
    <row r="78" spans="1:11" x14ac:dyDescent="0.25">
      <c r="A78" s="27" t="s">
        <v>12</v>
      </c>
      <c r="B78" s="27"/>
      <c r="C78" s="88"/>
      <c r="D78" s="27" t="s">
        <v>12</v>
      </c>
      <c r="E78" s="27"/>
      <c r="F78" s="56"/>
      <c r="G78" s="32" t="s">
        <v>12</v>
      </c>
      <c r="H78" s="29"/>
      <c r="I78" s="88"/>
      <c r="J78" s="32" t="s">
        <v>12</v>
      </c>
      <c r="K78" s="29"/>
    </row>
    <row r="79" spans="1:11" x14ac:dyDescent="0.25">
      <c r="A79" s="27" t="s">
        <v>12</v>
      </c>
      <c r="B79" s="27"/>
      <c r="C79" s="88"/>
      <c r="D79" s="27" t="s">
        <v>12</v>
      </c>
      <c r="E79" s="27"/>
      <c r="F79" s="56"/>
      <c r="G79" s="32" t="s">
        <v>12</v>
      </c>
      <c r="H79" s="29"/>
      <c r="I79" s="88"/>
      <c r="J79" s="32" t="s">
        <v>12</v>
      </c>
      <c r="K79" s="29"/>
    </row>
    <row r="80" spans="1:11" x14ac:dyDescent="0.25">
      <c r="A80" s="27" t="s">
        <v>12</v>
      </c>
      <c r="B80" s="27"/>
      <c r="C80" s="88"/>
      <c r="D80" s="27" t="s">
        <v>12</v>
      </c>
      <c r="E80" s="27"/>
      <c r="F80" s="56"/>
      <c r="G80" s="32" t="s">
        <v>12</v>
      </c>
      <c r="H80" s="29"/>
      <c r="I80" s="88"/>
      <c r="J80" s="32" t="s">
        <v>12</v>
      </c>
      <c r="K80" s="29"/>
    </row>
    <row r="81" spans="1:11" x14ac:dyDescent="0.25">
      <c r="A81" s="27" t="s">
        <v>12</v>
      </c>
      <c r="B81" s="27"/>
      <c r="C81" s="88"/>
      <c r="D81" s="27" t="s">
        <v>12</v>
      </c>
      <c r="E81" s="27"/>
      <c r="F81" s="56"/>
      <c r="G81" s="32" t="s">
        <v>12</v>
      </c>
      <c r="H81" s="29"/>
      <c r="I81" s="88"/>
      <c r="J81" s="32" t="s">
        <v>12</v>
      </c>
      <c r="K81" s="29"/>
    </row>
    <row r="82" spans="1:11" x14ac:dyDescent="0.25">
      <c r="A82" s="27" t="s">
        <v>12</v>
      </c>
      <c r="B82" s="27"/>
      <c r="C82" s="88"/>
      <c r="D82" s="27" t="s">
        <v>12</v>
      </c>
      <c r="E82" s="27"/>
      <c r="F82" s="56"/>
      <c r="G82" s="32" t="s">
        <v>12</v>
      </c>
      <c r="H82" s="29"/>
      <c r="I82" s="88"/>
      <c r="J82" s="32" t="s">
        <v>12</v>
      </c>
      <c r="K82" s="29"/>
    </row>
    <row r="83" spans="1:11" ht="16.5" thickBot="1" x14ac:dyDescent="0.3">
      <c r="A83" s="27" t="s">
        <v>12</v>
      </c>
      <c r="B83" s="28"/>
      <c r="C83" s="88"/>
      <c r="D83" s="27" t="s">
        <v>12</v>
      </c>
      <c r="E83" s="28"/>
      <c r="F83" s="58"/>
      <c r="G83" s="32" t="s">
        <v>12</v>
      </c>
      <c r="H83" s="30"/>
      <c r="I83" s="88"/>
      <c r="J83" s="32" t="s">
        <v>12</v>
      </c>
      <c r="K83" s="30"/>
    </row>
    <row r="84" spans="1:11" x14ac:dyDescent="0.25">
      <c r="A84" s="10" t="s">
        <v>6</v>
      </c>
      <c r="B84" s="3">
        <f>SUM(B31:B83)</f>
        <v>0</v>
      </c>
      <c r="D84" s="10" t="s">
        <v>6</v>
      </c>
      <c r="E84" s="3">
        <f>SUM(E31:E83)</f>
        <v>0</v>
      </c>
      <c r="F84" s="57"/>
      <c r="G84" s="10" t="s">
        <v>6</v>
      </c>
      <c r="H84" s="3">
        <f>SUM(H31:H83)</f>
        <v>0</v>
      </c>
      <c r="J84" s="10" t="s">
        <v>6</v>
      </c>
      <c r="K84" s="3">
        <f>SUM(K31:K83)</f>
        <v>0</v>
      </c>
    </row>
    <row r="85" spans="1:11" x14ac:dyDescent="0.25">
      <c r="A85" s="10"/>
      <c r="B85" s="3"/>
      <c r="D85" s="10"/>
      <c r="E85" s="3"/>
      <c r="F85" s="57"/>
      <c r="G85" s="10"/>
      <c r="H85" s="3"/>
      <c r="J85" s="10"/>
      <c r="K85" s="3"/>
    </row>
    <row r="86" spans="1:11" x14ac:dyDescent="0.25">
      <c r="A86" s="10" t="s">
        <v>102</v>
      </c>
      <c r="B86" s="3">
        <f>B28-B84</f>
        <v>0</v>
      </c>
      <c r="D86" s="10" t="s">
        <v>102</v>
      </c>
      <c r="E86" s="3">
        <f>E28-E84</f>
        <v>0</v>
      </c>
      <c r="F86" s="57"/>
      <c r="G86" s="10" t="s">
        <v>102</v>
      </c>
      <c r="H86" s="3">
        <f>H28-H84</f>
        <v>0</v>
      </c>
      <c r="J86" s="10" t="s">
        <v>102</v>
      </c>
      <c r="K86" s="3">
        <f>K28-K84</f>
        <v>0</v>
      </c>
    </row>
    <row r="87" spans="1:11" x14ac:dyDescent="0.25">
      <c r="A87" s="10"/>
      <c r="B87" s="3"/>
      <c r="D87" s="10"/>
      <c r="E87" s="3"/>
      <c r="F87" s="57"/>
      <c r="G87" s="10"/>
      <c r="H87" s="3"/>
      <c r="J87" s="10"/>
      <c r="K87" s="3"/>
    </row>
    <row r="88" spans="1:11" s="2" customFormat="1" x14ac:dyDescent="0.25">
      <c r="A88" s="49" t="s">
        <v>15</v>
      </c>
      <c r="B88" s="3">
        <f>SUM(B53:B83)</f>
        <v>0</v>
      </c>
      <c r="C88" s="18"/>
      <c r="D88" s="49" t="s">
        <v>15</v>
      </c>
      <c r="E88" s="3">
        <f>SUM(E53:E83)</f>
        <v>0</v>
      </c>
      <c r="F88" s="57"/>
      <c r="G88" s="49" t="s">
        <v>15</v>
      </c>
      <c r="H88" s="3">
        <f>SUM(H53:H83)</f>
        <v>0</v>
      </c>
      <c r="I88" s="18"/>
      <c r="J88" s="49" t="s">
        <v>15</v>
      </c>
      <c r="K88" s="3">
        <f>SUM(K53:K83)</f>
        <v>0</v>
      </c>
    </row>
    <row r="89" spans="1:11" ht="6.75" customHeight="1" x14ac:dyDescent="0.25">
      <c r="A89" s="12"/>
      <c r="B89" s="11"/>
      <c r="D89" s="12"/>
      <c r="E89" s="11"/>
      <c r="F89" s="14"/>
      <c r="G89" s="12"/>
      <c r="H89" s="12"/>
      <c r="J89" s="12"/>
      <c r="K89" s="12"/>
    </row>
    <row r="90" spans="1:11" x14ac:dyDescent="0.25">
      <c r="A90" s="9" t="s">
        <v>32</v>
      </c>
      <c r="B90" s="3">
        <f>IF(B86&lt;0,B86,0)</f>
        <v>0</v>
      </c>
      <c r="D90" s="9" t="s">
        <v>32</v>
      </c>
      <c r="E90" s="3">
        <f>IF(E86&lt;0,E86,0)</f>
        <v>0</v>
      </c>
      <c r="F90" s="57"/>
      <c r="G90" s="9" t="s">
        <v>32</v>
      </c>
      <c r="H90" s="3">
        <f>IF(H86&lt;0,H86,0)</f>
        <v>0</v>
      </c>
      <c r="J90" s="9" t="s">
        <v>32</v>
      </c>
      <c r="K90" s="3">
        <f>IF(K86&lt;0,K86,0)</f>
        <v>0</v>
      </c>
    </row>
    <row r="91" spans="1:11" x14ac:dyDescent="0.25">
      <c r="A91" s="2" t="s">
        <v>15</v>
      </c>
      <c r="B91" s="3">
        <f>B88</f>
        <v>0</v>
      </c>
      <c r="D91" s="2" t="s">
        <v>15</v>
      </c>
      <c r="E91" s="3">
        <f>E88</f>
        <v>0</v>
      </c>
      <c r="F91" s="57"/>
      <c r="G91" s="2" t="s">
        <v>15</v>
      </c>
      <c r="H91" s="3">
        <f>H88</f>
        <v>0</v>
      </c>
      <c r="J91" s="2" t="s">
        <v>15</v>
      </c>
      <c r="K91" s="3">
        <f>K88</f>
        <v>0</v>
      </c>
    </row>
    <row r="92" spans="1:11" s="38" customFormat="1" hidden="1" x14ac:dyDescent="0.25">
      <c r="A92" s="34" t="s">
        <v>23</v>
      </c>
      <c r="B92" s="35">
        <f>IF(B90&lt;B91, B91,0)</f>
        <v>0</v>
      </c>
      <c r="C92" s="39"/>
      <c r="D92" s="34" t="s">
        <v>23</v>
      </c>
      <c r="E92" s="35">
        <f>IF(E90&lt;E91, E91,0)</f>
        <v>0</v>
      </c>
      <c r="F92" s="35"/>
      <c r="G92" s="36" t="s">
        <v>23</v>
      </c>
      <c r="H92" s="37">
        <f>IF(H90&lt;H91, H91,0)</f>
        <v>0</v>
      </c>
      <c r="I92" s="39"/>
      <c r="J92" s="36" t="s">
        <v>23</v>
      </c>
      <c r="K92" s="37">
        <f>IF(K90&lt;K91, K91,0)</f>
        <v>0</v>
      </c>
    </row>
    <row r="93" spans="1:11" s="38" customFormat="1" hidden="1" x14ac:dyDescent="0.25">
      <c r="A93" s="34" t="s">
        <v>24</v>
      </c>
      <c r="B93" s="35">
        <f>IF(B91&gt;B90,(B90*-1),0)</f>
        <v>0</v>
      </c>
      <c r="C93" s="39"/>
      <c r="D93" s="34" t="s">
        <v>24</v>
      </c>
      <c r="E93" s="35">
        <f>IF(E91&gt;E90,(E90*-1),0)</f>
        <v>0</v>
      </c>
      <c r="F93" s="35"/>
      <c r="G93" s="36" t="s">
        <v>24</v>
      </c>
      <c r="H93" s="37">
        <f>IF(H91&gt;H90,(H90*-1),0)</f>
        <v>0</v>
      </c>
      <c r="I93" s="39"/>
      <c r="J93" s="36" t="s">
        <v>24</v>
      </c>
      <c r="K93" s="37">
        <f>IF(K91&gt;K90,(K90*-1),0)</f>
        <v>0</v>
      </c>
    </row>
    <row r="94" spans="1:11" s="38" customFormat="1" hidden="1" x14ac:dyDescent="0.25">
      <c r="A94" s="34" t="s">
        <v>29</v>
      </c>
      <c r="B94" s="93">
        <f>IF(B92&lt;B93, B92, B93)</f>
        <v>0</v>
      </c>
      <c r="C94" s="39"/>
      <c r="D94" s="34" t="s">
        <v>29</v>
      </c>
      <c r="E94" s="93">
        <f>IF(E92&lt;E93, E92, E93)</f>
        <v>0</v>
      </c>
      <c r="F94" s="93"/>
      <c r="G94" s="36" t="s">
        <v>29</v>
      </c>
      <c r="H94" s="93">
        <f>IF(H92&lt;H93, H92, H93)</f>
        <v>0</v>
      </c>
      <c r="I94" s="39"/>
      <c r="J94" s="36" t="s">
        <v>29</v>
      </c>
      <c r="K94" s="93">
        <f>IF(K92&lt;K93, K92, K93)</f>
        <v>0</v>
      </c>
    </row>
    <row r="95" spans="1:11" s="42" customFormat="1" ht="18.75" x14ac:dyDescent="0.3">
      <c r="A95" s="40" t="s">
        <v>16</v>
      </c>
      <c r="B95" s="41">
        <f>(IF(OR(B92&lt;30000,B93&lt;30000),B94,30000))-'Oct to Jan'!H95</f>
        <v>0</v>
      </c>
      <c r="C95" s="43"/>
      <c r="D95" s="40" t="s">
        <v>16</v>
      </c>
      <c r="E95" s="41">
        <f>(IF(OR(E92&lt;30000,E93&lt;30000),E94,30000))-'Oct to Jan'!K95</f>
        <v>0</v>
      </c>
      <c r="F95" s="67"/>
      <c r="G95" s="40" t="s">
        <v>16</v>
      </c>
      <c r="H95" s="41">
        <f>IF(OR(H92&lt;30000,H93&lt;30000),H94,30000)</f>
        <v>0</v>
      </c>
      <c r="I95" s="43"/>
      <c r="J95" s="40" t="s">
        <v>16</v>
      </c>
      <c r="K95" s="41">
        <f>IF(OR(K92&lt;30000,K93&lt;30000),K94,30000)</f>
        <v>0</v>
      </c>
    </row>
    <row r="96" spans="1:11" x14ac:dyDescent="0.25">
      <c r="A96" s="12"/>
      <c r="B96" s="11"/>
      <c r="C96" s="12"/>
      <c r="D96" s="12"/>
      <c r="E96" s="11"/>
      <c r="F96" s="11"/>
      <c r="G96" s="12"/>
      <c r="H96" s="12"/>
      <c r="I96" s="12"/>
      <c r="J96" s="12"/>
      <c r="K96" s="12"/>
    </row>
    <row r="97" spans="1:12" ht="16.5" thickBot="1" x14ac:dyDescent="0.3"/>
    <row r="98" spans="1:12" ht="15.75" customHeight="1" x14ac:dyDescent="0.25">
      <c r="A98" s="392" t="s">
        <v>94</v>
      </c>
      <c r="B98" s="393"/>
      <c r="C98" s="393"/>
      <c r="D98" s="204"/>
      <c r="E98" s="204"/>
      <c r="F98" s="109"/>
      <c r="G98" s="108"/>
      <c r="H98" s="108"/>
      <c r="I98" s="107"/>
      <c r="J98" s="108"/>
      <c r="K98" s="188"/>
    </row>
    <row r="99" spans="1:12" ht="18.75" customHeight="1" x14ac:dyDescent="0.3">
      <c r="A99" s="394"/>
      <c r="B99" s="395"/>
      <c r="C99" s="395"/>
      <c r="D99" s="205"/>
      <c r="E99" s="205"/>
      <c r="F99" s="145"/>
      <c r="G99" s="110" t="s">
        <v>116</v>
      </c>
      <c r="H99" s="111"/>
      <c r="I99" s="119"/>
      <c r="J99" s="111"/>
      <c r="K99" s="189"/>
    </row>
    <row r="100" spans="1:12" ht="18.75" x14ac:dyDescent="0.3">
      <c r="A100" s="394"/>
      <c r="B100" s="395"/>
      <c r="C100" s="395"/>
      <c r="D100" s="374" t="s">
        <v>27</v>
      </c>
      <c r="E100" s="374"/>
      <c r="F100" s="160"/>
      <c r="G100" s="112">
        <v>100000</v>
      </c>
      <c r="H100" s="111"/>
      <c r="I100" s="119"/>
      <c r="J100" s="111"/>
      <c r="K100" s="189"/>
    </row>
    <row r="101" spans="1:12" s="26" customFormat="1" ht="18.75" x14ac:dyDescent="0.3">
      <c r="A101" s="394"/>
      <c r="B101" s="395"/>
      <c r="C101" s="395"/>
      <c r="D101" s="375" t="s">
        <v>25</v>
      </c>
      <c r="E101" s="375"/>
      <c r="F101" s="162"/>
      <c r="G101" s="113">
        <f>'Oct to Jan'!G104</f>
        <v>0</v>
      </c>
      <c r="H101" s="114"/>
      <c r="I101" s="190"/>
      <c r="J101" s="114"/>
      <c r="K101" s="191"/>
    </row>
    <row r="102" spans="1:12" ht="18.75" x14ac:dyDescent="0.3">
      <c r="A102" s="394"/>
      <c r="B102" s="395"/>
      <c r="C102" s="395"/>
      <c r="D102" s="376" t="s">
        <v>35</v>
      </c>
      <c r="E102" s="376"/>
      <c r="F102" s="145"/>
      <c r="G102" s="112">
        <f>B95+E95+H95+K95</f>
        <v>0</v>
      </c>
      <c r="H102" s="209"/>
      <c r="I102" s="210"/>
      <c r="J102" s="209"/>
      <c r="K102" s="211"/>
    </row>
    <row r="103" spans="1:12" ht="18.75" x14ac:dyDescent="0.3">
      <c r="A103" s="394"/>
      <c r="B103" s="395"/>
      <c r="C103" s="395"/>
      <c r="D103" s="377" t="s">
        <v>47</v>
      </c>
      <c r="E103" s="377"/>
      <c r="F103" s="161"/>
      <c r="G103" s="155">
        <f>IF(G102&gt;G101, G101,G102)</f>
        <v>0</v>
      </c>
      <c r="H103" s="373" t="str">
        <f>IF(G103&lt;0, "CLIENT OWING", "PROCEED WITH PAYMENT")</f>
        <v>PROCEED WITH PAYMENT</v>
      </c>
      <c r="I103" s="373"/>
      <c r="J103" s="373"/>
      <c r="K103" s="391"/>
    </row>
    <row r="104" spans="1:12" ht="18.75" x14ac:dyDescent="0.3">
      <c r="A104" s="394"/>
      <c r="B104" s="395"/>
      <c r="C104" s="395"/>
      <c r="D104" s="374" t="s">
        <v>26</v>
      </c>
      <c r="E104" s="374"/>
      <c r="F104" s="160"/>
      <c r="G104" s="116">
        <f>IF(G103&gt;0,(G101-G103),G103)</f>
        <v>0</v>
      </c>
      <c r="H104" s="373" t="str">
        <f>IF(G104&lt;10000, "REMAINDER AMOUNT LOW, DOUBLE CHECK ADVANCE PAYMENT", 0)</f>
        <v>REMAINDER AMOUNT LOW, DOUBLE CHECK ADVANCE PAYMENT</v>
      </c>
      <c r="I104" s="373"/>
      <c r="J104" s="373"/>
      <c r="K104" s="391"/>
      <c r="L104" s="68"/>
    </row>
    <row r="105" spans="1:12" ht="17.25" x14ac:dyDescent="0.3">
      <c r="A105" s="117"/>
      <c r="B105" s="118"/>
      <c r="C105" s="119"/>
      <c r="D105" s="111"/>
      <c r="E105" s="118"/>
      <c r="F105" s="118"/>
      <c r="G105" s="111"/>
      <c r="H105" s="209"/>
      <c r="I105" s="210"/>
      <c r="J105" s="209"/>
      <c r="K105" s="211"/>
    </row>
    <row r="106" spans="1:12" ht="24.95" customHeight="1" thickBot="1" x14ac:dyDescent="0.3">
      <c r="A106" s="324" t="s">
        <v>105</v>
      </c>
      <c r="B106" s="325"/>
      <c r="C106" s="222"/>
      <c r="D106" s="357" t="s">
        <v>112</v>
      </c>
      <c r="E106" s="357"/>
      <c r="F106" s="222"/>
      <c r="G106" s="223"/>
      <c r="H106" s="265"/>
      <c r="I106" s="265"/>
      <c r="J106" s="266"/>
      <c r="K106" s="267"/>
    </row>
    <row r="107" spans="1:12" ht="5.0999999999999996" customHeight="1" x14ac:dyDescent="0.25">
      <c r="A107" s="227"/>
      <c r="B107" s="228"/>
      <c r="C107" s="222"/>
      <c r="D107" s="222"/>
      <c r="E107" s="222"/>
      <c r="F107" s="222"/>
      <c r="G107" s="223"/>
      <c r="H107" s="265"/>
      <c r="I107" s="265"/>
      <c r="J107" s="266"/>
      <c r="K107" s="267"/>
    </row>
    <row r="108" spans="1:12" ht="24.95" customHeight="1" thickBot="1" x14ac:dyDescent="0.3">
      <c r="A108" s="324" t="s">
        <v>120</v>
      </c>
      <c r="B108" s="325"/>
      <c r="C108" s="222"/>
      <c r="D108" s="360"/>
      <c r="E108" s="360"/>
      <c r="F108" s="222"/>
      <c r="G108" s="223"/>
      <c r="H108" s="223" t="s">
        <v>127</v>
      </c>
      <c r="I108" s="242"/>
      <c r="J108" s="251"/>
      <c r="K108" s="253"/>
    </row>
    <row r="109" spans="1:12" ht="5.0999999999999996" customHeight="1" x14ac:dyDescent="0.25">
      <c r="A109" s="227"/>
      <c r="B109" s="228"/>
      <c r="C109" s="222"/>
      <c r="D109" s="222"/>
      <c r="E109" s="222"/>
      <c r="F109" s="222"/>
      <c r="G109" s="223"/>
      <c r="H109" s="268"/>
      <c r="I109" s="269"/>
      <c r="J109" s="275"/>
      <c r="K109" s="276"/>
    </row>
    <row r="110" spans="1:12" ht="24.95" customHeight="1" thickBot="1" x14ac:dyDescent="0.3">
      <c r="A110" s="324" t="s">
        <v>106</v>
      </c>
      <c r="B110" s="325"/>
      <c r="C110" s="222"/>
      <c r="D110" s="396"/>
      <c r="E110" s="396"/>
      <c r="F110" s="222"/>
      <c r="G110" s="223"/>
      <c r="H110" s="223" t="s">
        <v>125</v>
      </c>
      <c r="I110" s="242"/>
      <c r="J110" s="251"/>
      <c r="K110" s="253"/>
    </row>
    <row r="111" spans="1:12" ht="5.0999999999999996" customHeight="1" x14ac:dyDescent="0.25">
      <c r="A111" s="227"/>
      <c r="B111" s="228"/>
      <c r="C111" s="222"/>
      <c r="D111" s="222"/>
      <c r="E111" s="222"/>
      <c r="F111" s="222"/>
      <c r="G111" s="223"/>
      <c r="H111" s="246"/>
      <c r="I111" s="246"/>
      <c r="J111" s="275"/>
      <c r="K111" s="276"/>
    </row>
    <row r="112" spans="1:12" ht="24.95" customHeight="1" thickBot="1" x14ac:dyDescent="0.3">
      <c r="A112" s="324" t="s">
        <v>109</v>
      </c>
      <c r="B112" s="325"/>
      <c r="C112" s="222"/>
      <c r="D112" s="359"/>
      <c r="E112" s="359"/>
      <c r="F112" s="222"/>
      <c r="G112" s="223"/>
      <c r="H112" s="225"/>
      <c r="I112" s="231"/>
      <c r="J112" s="362"/>
      <c r="K112" s="363"/>
    </row>
    <row r="113" spans="1:11" ht="4.5" customHeight="1" x14ac:dyDescent="0.25">
      <c r="A113" s="227"/>
      <c r="B113" s="228"/>
      <c r="C113" s="222"/>
      <c r="D113" s="222"/>
      <c r="E113" s="222"/>
      <c r="F113" s="222"/>
      <c r="G113" s="223"/>
      <c r="H113" s="229"/>
      <c r="I113" s="254"/>
      <c r="J113" s="362"/>
      <c r="K113" s="363"/>
    </row>
    <row r="114" spans="1:11" ht="25.5" customHeight="1" thickBot="1" x14ac:dyDescent="0.3">
      <c r="A114" s="227"/>
      <c r="B114" s="228" t="s">
        <v>124</v>
      </c>
      <c r="C114" s="222"/>
      <c r="D114" s="361"/>
      <c r="E114" s="361"/>
      <c r="F114" s="222"/>
      <c r="G114" s="223"/>
      <c r="H114" s="232" t="s">
        <v>126</v>
      </c>
      <c r="I114" s="254"/>
      <c r="J114" s="364"/>
      <c r="K114" s="365"/>
    </row>
    <row r="115" spans="1:11" ht="5.0999999999999996" customHeight="1" x14ac:dyDescent="0.25">
      <c r="A115" s="227"/>
      <c r="B115" s="228"/>
      <c r="C115" s="222"/>
      <c r="D115" s="222"/>
      <c r="E115" s="222"/>
      <c r="F115" s="222"/>
      <c r="G115" s="223"/>
      <c r="H115" s="229"/>
      <c r="I115" s="254"/>
      <c r="J115" s="243"/>
      <c r="K115" s="252"/>
    </row>
    <row r="116" spans="1:11" ht="41.25" customHeight="1" thickBot="1" x14ac:dyDescent="0.3">
      <c r="A116" s="324" t="s">
        <v>108</v>
      </c>
      <c r="B116" s="325"/>
      <c r="C116" s="271"/>
      <c r="D116" s="390"/>
      <c r="E116" s="390"/>
      <c r="F116" s="271"/>
      <c r="G116" s="234"/>
      <c r="H116" s="225"/>
      <c r="I116" s="230"/>
      <c r="J116" s="225"/>
      <c r="K116" s="226"/>
    </row>
    <row r="117" spans="1:11" s="172" customFormat="1" ht="13.5" customHeight="1" x14ac:dyDescent="0.25">
      <c r="A117" s="322" t="s">
        <v>121</v>
      </c>
      <c r="B117" s="323"/>
      <c r="C117" s="323"/>
      <c r="D117" s="323"/>
      <c r="E117" s="323"/>
      <c r="F117" s="272"/>
      <c r="G117" s="270"/>
      <c r="H117" s="273"/>
      <c r="I117" s="273"/>
      <c r="J117" s="273"/>
      <c r="K117" s="274"/>
    </row>
    <row r="118" spans="1:11" ht="41.25" customHeight="1" thickBot="1" x14ac:dyDescent="0.3">
      <c r="A118" s="324" t="s">
        <v>107</v>
      </c>
      <c r="B118" s="325"/>
      <c r="C118" s="241"/>
      <c r="D118" s="326"/>
      <c r="E118" s="326"/>
      <c r="F118" s="242"/>
      <c r="G118" s="243"/>
      <c r="H118" s="225"/>
      <c r="I118" s="230"/>
      <c r="J118" s="225"/>
      <c r="K118" s="226"/>
    </row>
    <row r="119" spans="1:11" s="172" customFormat="1" ht="13.5" customHeight="1" x14ac:dyDescent="0.25">
      <c r="A119" s="322" t="s">
        <v>122</v>
      </c>
      <c r="B119" s="323"/>
      <c r="C119" s="323"/>
      <c r="D119" s="323"/>
      <c r="E119" s="323"/>
      <c r="F119" s="244"/>
      <c r="G119" s="245"/>
      <c r="H119" s="273"/>
      <c r="I119" s="273"/>
      <c r="J119" s="273"/>
      <c r="K119" s="274"/>
    </row>
    <row r="120" spans="1:11" ht="41.25" customHeight="1" thickBot="1" x14ac:dyDescent="0.3">
      <c r="A120" s="324" t="s">
        <v>130</v>
      </c>
      <c r="B120" s="325"/>
      <c r="C120" s="241"/>
      <c r="D120" s="326"/>
      <c r="E120" s="326"/>
      <c r="F120" s="247"/>
      <c r="G120" s="223"/>
      <c r="H120" s="225"/>
      <c r="I120" s="230"/>
      <c r="J120" s="225"/>
      <c r="K120" s="226"/>
    </row>
    <row r="121" spans="1:11" s="172" customFormat="1" ht="13.5" customHeight="1" x14ac:dyDescent="0.25">
      <c r="A121" s="322" t="s">
        <v>123</v>
      </c>
      <c r="B121" s="323"/>
      <c r="C121" s="323"/>
      <c r="D121" s="323"/>
      <c r="E121" s="323"/>
      <c r="F121" s="244"/>
      <c r="G121" s="245"/>
      <c r="H121" s="246"/>
      <c r="I121" s="246"/>
      <c r="J121" s="243"/>
      <c r="K121" s="252"/>
    </row>
    <row r="122" spans="1:11" ht="16.5" thickBot="1" x14ac:dyDescent="0.3">
      <c r="A122" s="200"/>
      <c r="B122" s="76"/>
      <c r="C122" s="201"/>
      <c r="D122" s="194"/>
      <c r="E122" s="194"/>
      <c r="F122" s="201"/>
      <c r="G122" s="194"/>
      <c r="H122" s="194"/>
      <c r="I122" s="194"/>
      <c r="J122" s="202"/>
      <c r="K122" s="203"/>
    </row>
  </sheetData>
  <sheetProtection password="CDD8" sheet="1" selectLockedCells="1"/>
  <mergeCells count="39">
    <mergeCell ref="A3:B3"/>
    <mergeCell ref="G3:H3"/>
    <mergeCell ref="H103:K103"/>
    <mergeCell ref="A98:C104"/>
    <mergeCell ref="J112:K114"/>
    <mergeCell ref="D110:E110"/>
    <mergeCell ref="D112:E112"/>
    <mergeCell ref="D114:E114"/>
    <mergeCell ref="A106:B106"/>
    <mergeCell ref="A108:B108"/>
    <mergeCell ref="A110:B110"/>
    <mergeCell ref="A112:B112"/>
    <mergeCell ref="A4:B4"/>
    <mergeCell ref="G4:H4"/>
    <mergeCell ref="H1:J1"/>
    <mergeCell ref="B2:D2"/>
    <mergeCell ref="H2:J2"/>
    <mergeCell ref="D106:E106"/>
    <mergeCell ref="D108:E108"/>
    <mergeCell ref="B1:D1"/>
    <mergeCell ref="G6:H6"/>
    <mergeCell ref="D104:E104"/>
    <mergeCell ref="H104:K104"/>
    <mergeCell ref="A6:B6"/>
    <mergeCell ref="D6:E6"/>
    <mergeCell ref="D103:E103"/>
    <mergeCell ref="J6:K6"/>
    <mergeCell ref="D100:E100"/>
    <mergeCell ref="D101:E101"/>
    <mergeCell ref="D102:E102"/>
    <mergeCell ref="A119:E119"/>
    <mergeCell ref="A120:B120"/>
    <mergeCell ref="D120:E120"/>
    <mergeCell ref="A121:E121"/>
    <mergeCell ref="A116:B116"/>
    <mergeCell ref="D116:E116"/>
    <mergeCell ref="A117:E117"/>
    <mergeCell ref="A118:B118"/>
    <mergeCell ref="D118:E118"/>
  </mergeCells>
  <conditionalFormatting sqref="G104">
    <cfRule type="cellIs" dxfId="25" priority="16" operator="lessThan">
      <formula>-0.1</formula>
    </cfRule>
  </conditionalFormatting>
  <conditionalFormatting sqref="K90">
    <cfRule type="cellIs" dxfId="24" priority="13" operator="greaterThan">
      <formula>0</formula>
    </cfRule>
  </conditionalFormatting>
  <conditionalFormatting sqref="B90">
    <cfRule type="cellIs" dxfId="23" priority="15" operator="greaterThan">
      <formula>0</formula>
    </cfRule>
  </conditionalFormatting>
  <conditionalFormatting sqref="H90">
    <cfRule type="cellIs" dxfId="22" priority="14" operator="greaterThan">
      <formula>0</formula>
    </cfRule>
  </conditionalFormatting>
  <conditionalFormatting sqref="G103">
    <cfRule type="cellIs" dxfId="21" priority="12" operator="lessThan">
      <formula>0</formula>
    </cfRule>
  </conditionalFormatting>
  <conditionalFormatting sqref="H103">
    <cfRule type="cellIs" dxfId="20" priority="11" operator="equal">
      <formula>"CLIENT OWING"</formula>
    </cfRule>
  </conditionalFormatting>
  <conditionalFormatting sqref="E90:F90">
    <cfRule type="cellIs" dxfId="19" priority="10" operator="greaterThan">
      <formula>0</formula>
    </cfRule>
  </conditionalFormatting>
  <conditionalFormatting sqref="H105">
    <cfRule type="cellIs" dxfId="18" priority="9" operator="equal">
      <formula>"REMAINDER AMOUNT LOW, DOUBLE CHECK ADVANCE PAYMENT"</formula>
    </cfRule>
  </conditionalFormatting>
  <conditionalFormatting sqref="H104">
    <cfRule type="cellIs" dxfId="17" priority="8" operator="equal">
      <formula>"REMAINDER AMOUNT LOW, DOUBLE CHECK ADVANCE PAYMENT"</formula>
    </cfRule>
  </conditionalFormatting>
  <conditionalFormatting sqref="K32:K35">
    <cfRule type="cellIs" dxfId="16" priority="7" operator="greaterThan">
      <formula>5000</formula>
    </cfRule>
  </conditionalFormatting>
  <conditionalFormatting sqref="B32:B35">
    <cfRule type="cellIs" dxfId="15" priority="6" operator="greaterThan">
      <formula>5000</formula>
    </cfRule>
  </conditionalFormatting>
  <conditionalFormatting sqref="H32:H35">
    <cfRule type="cellIs" dxfId="14" priority="5" operator="greaterThan">
      <formula>5000</formula>
    </cfRule>
  </conditionalFormatting>
  <conditionalFormatting sqref="E32:E35">
    <cfRule type="cellIs" dxfId="13" priority="4" operator="greaterThan">
      <formula>5000</formula>
    </cfRule>
  </conditionalFormatting>
  <conditionalFormatting sqref="B32:B35 E32:E35 H32:H35 K32:K35">
    <cfRule type="cellIs" dxfId="12" priority="3" operator="greaterThan">
      <formula>5000</formula>
    </cfRule>
  </conditionalFormatting>
  <conditionalFormatting sqref="B95 E95">
    <cfRule type="cellIs" dxfId="11" priority="2" operator="lessThan">
      <formula>0</formula>
    </cfRule>
  </conditionalFormatting>
  <conditionalFormatting sqref="D112:E112">
    <cfRule type="containsText" dxfId="10" priority="1" operator="containsText" text="IN DEFAULT/EXPIRED">
      <formula>NOT(ISERROR(SEARCH("IN DEFAULT/EXPIRED",D112)))</formula>
    </cfRule>
  </conditionalFormatting>
  <pageMargins left="0.7" right="0.7" top="0.75" bottom="0.75" header="0.3" footer="0.3"/>
  <pageSetup paperSize="5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LIST!$C$1:$C$4</xm:f>
          </x14:formula1>
          <xm:sqref>D109 D107</xm:sqref>
        </x14:dataValidation>
        <x14:dataValidation type="list" allowBlank="1" showInputMessage="1" showErrorMessage="1">
          <x14:formula1>
            <xm:f>LIST!$F$1:$F$3</xm:f>
          </x14:formula1>
          <xm:sqref>D112</xm:sqref>
        </x14:dataValidation>
        <x14:dataValidation type="list" allowBlank="1" showInputMessage="1" showErrorMessage="1">
          <x14:formula1>
            <xm:f>LIST!$A$1:$A$13</xm:f>
          </x14:formula1>
          <xm:sqref>H2:J2</xm:sqref>
        </x14:dataValidation>
        <x14:dataValidation type="list" allowBlank="1" showInputMessage="1" showErrorMessage="1">
          <x14:formula1>
            <xm:f>LIST!$C$7</xm:f>
          </x14:formula1>
          <xm:sqref>D114:E114</xm:sqref>
        </x14:dataValidation>
        <x14:dataValidation type="list" allowBlank="1" showInputMessage="1" showErrorMessage="1">
          <x14:formula1>
            <xm:f>LIST!$A$21:$A$22</xm:f>
          </x14:formula1>
          <xm:sqref>D3:D4 J3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workbookViewId="0">
      <selection activeCell="E9" sqref="E9"/>
    </sheetView>
  </sheetViews>
  <sheetFormatPr defaultRowHeight="15.75" x14ac:dyDescent="0.25"/>
  <cols>
    <col min="1" max="1" width="39.28515625" style="50" customWidth="1"/>
    <col min="2" max="2" width="39.28515625" style="47" customWidth="1"/>
    <col min="3" max="3" width="8.28515625" style="53" customWidth="1"/>
    <col min="4" max="4" width="39.28515625" style="50" customWidth="1"/>
    <col min="5" max="5" width="39.28515625" style="47" customWidth="1"/>
    <col min="6" max="16384" width="9.140625" style="50"/>
  </cols>
  <sheetData>
    <row r="1" spans="1:5" s="303" customFormat="1" ht="35.1" customHeight="1" thickBot="1" x14ac:dyDescent="0.3">
      <c r="A1" s="302" t="str">
        <f>'Dec to Mar'!A1</f>
        <v xml:space="preserve">Legal Business Name </v>
      </c>
      <c r="B1" s="403">
        <f>'Dec to Mar'!B1:D1</f>
        <v>0</v>
      </c>
      <c r="C1" s="403"/>
      <c r="D1" s="302" t="s">
        <v>21</v>
      </c>
      <c r="E1" s="301"/>
    </row>
    <row r="2" spans="1:5" s="303" customFormat="1" ht="35.1" customHeight="1" thickBot="1" x14ac:dyDescent="0.3">
      <c r="A2" s="302" t="s">
        <v>118</v>
      </c>
      <c r="B2" s="407">
        <f>'Dec to Mar'!B2:D2</f>
        <v>0</v>
      </c>
      <c r="C2" s="407"/>
      <c r="D2" s="302" t="s">
        <v>43</v>
      </c>
      <c r="E2" s="317"/>
    </row>
    <row r="3" spans="1:5" s="303" customFormat="1" ht="35.1" customHeight="1" thickBot="1" x14ac:dyDescent="0.3">
      <c r="A3" s="304" t="str">
        <f>'Dec to Mar'!A3:B3</f>
        <v xml:space="preserve">Is GST Included in the Gross Revenue? </v>
      </c>
      <c r="B3" s="407"/>
      <c r="C3" s="407"/>
      <c r="D3" s="308" t="s">
        <v>154</v>
      </c>
      <c r="E3" s="316"/>
    </row>
    <row r="4" spans="1:5" s="303" customFormat="1" ht="34.5" customHeight="1" x14ac:dyDescent="0.25">
      <c r="A4" s="304" t="s">
        <v>155</v>
      </c>
      <c r="B4" s="397"/>
      <c r="C4" s="397"/>
      <c r="D4" s="320" t="s">
        <v>156</v>
      </c>
      <c r="E4" s="321"/>
    </row>
    <row r="5" spans="1:5" s="70" customFormat="1" ht="18.75" x14ac:dyDescent="0.3">
      <c r="A5" s="71"/>
      <c r="B5" s="72"/>
      <c r="D5" s="71"/>
      <c r="E5" s="72"/>
    </row>
    <row r="6" spans="1:5" s="74" customFormat="1" ht="17.25" x14ac:dyDescent="0.3">
      <c r="A6" s="406" t="s">
        <v>37</v>
      </c>
      <c r="B6" s="406"/>
      <c r="C6" s="73"/>
      <c r="D6" s="406" t="s">
        <v>38</v>
      </c>
      <c r="E6" s="406"/>
    </row>
    <row r="7" spans="1:5" ht="3.75" customHeight="1" x14ac:dyDescent="0.25">
      <c r="A7" s="63"/>
      <c r="B7" s="75"/>
      <c r="C7" s="61"/>
      <c r="D7" s="63"/>
      <c r="E7" s="75"/>
    </row>
    <row r="8" spans="1:5" x14ac:dyDescent="0.25">
      <c r="A8" s="49" t="s">
        <v>0</v>
      </c>
      <c r="D8" s="49" t="s">
        <v>0</v>
      </c>
    </row>
    <row r="9" spans="1:5" x14ac:dyDescent="0.25">
      <c r="A9" s="6" t="s">
        <v>63</v>
      </c>
      <c r="B9" s="310"/>
      <c r="D9" s="6" t="s">
        <v>63</v>
      </c>
      <c r="E9" s="310"/>
    </row>
    <row r="10" spans="1:5" x14ac:dyDescent="0.25">
      <c r="A10" s="6" t="s">
        <v>7</v>
      </c>
      <c r="B10" s="310"/>
      <c r="D10" s="6" t="s">
        <v>7</v>
      </c>
      <c r="E10" s="310"/>
    </row>
    <row r="11" spans="1:5" x14ac:dyDescent="0.25">
      <c r="A11" s="6" t="s">
        <v>8</v>
      </c>
      <c r="B11" s="310"/>
      <c r="D11" s="6" t="s">
        <v>8</v>
      </c>
      <c r="E11" s="310"/>
    </row>
    <row r="12" spans="1:5" x14ac:dyDescent="0.25">
      <c r="A12" s="6" t="s">
        <v>62</v>
      </c>
      <c r="B12" s="310"/>
      <c r="D12" s="6" t="s">
        <v>62</v>
      </c>
      <c r="E12" s="310"/>
    </row>
    <row r="13" spans="1:5" x14ac:dyDescent="0.25">
      <c r="A13" s="27" t="s">
        <v>12</v>
      </c>
      <c r="B13" s="310"/>
      <c r="D13" s="27" t="s">
        <v>12</v>
      </c>
      <c r="E13" s="310"/>
    </row>
    <row r="14" spans="1:5" x14ac:dyDescent="0.25">
      <c r="A14" s="27" t="s">
        <v>12</v>
      </c>
      <c r="B14" s="310"/>
      <c r="D14" s="27" t="s">
        <v>12</v>
      </c>
      <c r="E14" s="310"/>
    </row>
    <row r="15" spans="1:5" x14ac:dyDescent="0.25">
      <c r="A15" s="27" t="s">
        <v>12</v>
      </c>
      <c r="B15" s="310"/>
      <c r="D15" s="27" t="s">
        <v>12</v>
      </c>
      <c r="E15" s="310"/>
    </row>
    <row r="16" spans="1:5" x14ac:dyDescent="0.25">
      <c r="A16" s="27" t="s">
        <v>12</v>
      </c>
      <c r="B16" s="310"/>
      <c r="D16" s="27" t="s">
        <v>12</v>
      </c>
      <c r="E16" s="310"/>
    </row>
    <row r="17" spans="1:5" x14ac:dyDescent="0.25">
      <c r="A17" s="27" t="s">
        <v>12</v>
      </c>
      <c r="B17" s="310"/>
      <c r="D17" s="27" t="s">
        <v>12</v>
      </c>
      <c r="E17" s="310"/>
    </row>
    <row r="18" spans="1:5" x14ac:dyDescent="0.25">
      <c r="A18" s="27" t="s">
        <v>12</v>
      </c>
      <c r="B18" s="310"/>
      <c r="D18" s="27" t="s">
        <v>12</v>
      </c>
      <c r="E18" s="310"/>
    </row>
    <row r="19" spans="1:5" x14ac:dyDescent="0.25">
      <c r="A19" s="27" t="s">
        <v>12</v>
      </c>
      <c r="B19" s="310"/>
      <c r="D19" s="27" t="s">
        <v>12</v>
      </c>
      <c r="E19" s="310"/>
    </row>
    <row r="20" spans="1:5" x14ac:dyDescent="0.25">
      <c r="A20" s="27" t="s">
        <v>12</v>
      </c>
      <c r="B20" s="310"/>
      <c r="D20" s="27" t="s">
        <v>12</v>
      </c>
      <c r="E20" s="310"/>
    </row>
    <row r="21" spans="1:5" x14ac:dyDescent="0.25">
      <c r="A21" s="27" t="s">
        <v>12</v>
      </c>
      <c r="B21" s="310"/>
      <c r="D21" s="27" t="s">
        <v>12</v>
      </c>
      <c r="E21" s="310"/>
    </row>
    <row r="22" spans="1:5" x14ac:dyDescent="0.25">
      <c r="A22" s="27" t="s">
        <v>12</v>
      </c>
      <c r="B22" s="310"/>
      <c r="D22" s="27" t="s">
        <v>12</v>
      </c>
      <c r="E22" s="310"/>
    </row>
    <row r="23" spans="1:5" x14ac:dyDescent="0.25">
      <c r="A23" s="27" t="s">
        <v>12</v>
      </c>
      <c r="B23" s="310"/>
      <c r="D23" s="27" t="s">
        <v>12</v>
      </c>
      <c r="E23" s="310"/>
    </row>
    <row r="24" spans="1:5" ht="16.5" thickBot="1" x14ac:dyDescent="0.3">
      <c r="A24" s="27" t="s">
        <v>12</v>
      </c>
      <c r="B24" s="311"/>
      <c r="D24" s="27" t="s">
        <v>12</v>
      </c>
      <c r="E24" s="311"/>
    </row>
    <row r="25" spans="1:5" x14ac:dyDescent="0.25">
      <c r="A25" s="45" t="s">
        <v>9</v>
      </c>
      <c r="B25" s="46">
        <f>SUM(B9:B24)</f>
        <v>0</v>
      </c>
      <c r="D25" s="45" t="s">
        <v>9</v>
      </c>
      <c r="E25" s="46">
        <f>SUM(E9:E24)</f>
        <v>0</v>
      </c>
    </row>
    <row r="26" spans="1:5" x14ac:dyDescent="0.25">
      <c r="A26" s="44"/>
      <c r="D26" s="44"/>
    </row>
    <row r="27" spans="1:5" ht="16.5" thickBot="1" x14ac:dyDescent="0.3">
      <c r="A27" s="48" t="s">
        <v>1</v>
      </c>
      <c r="B27" s="28"/>
      <c r="D27" s="48" t="s">
        <v>1</v>
      </c>
      <c r="E27" s="28"/>
    </row>
    <row r="28" spans="1:5" x14ac:dyDescent="0.25">
      <c r="A28" s="49" t="s">
        <v>2</v>
      </c>
      <c r="B28" s="46">
        <f>B25-B27</f>
        <v>0</v>
      </c>
      <c r="D28" s="49" t="s">
        <v>2</v>
      </c>
      <c r="E28" s="46">
        <f>E25-E27</f>
        <v>0</v>
      </c>
    </row>
    <row r="30" spans="1:5" x14ac:dyDescent="0.25">
      <c r="A30" s="45" t="s">
        <v>10</v>
      </c>
      <c r="D30" s="45" t="s">
        <v>10</v>
      </c>
    </row>
    <row r="31" spans="1:5" x14ac:dyDescent="0.25">
      <c r="A31" s="59" t="s">
        <v>3</v>
      </c>
      <c r="B31" s="27"/>
      <c r="D31" s="59" t="s">
        <v>3</v>
      </c>
      <c r="E31" s="27"/>
    </row>
    <row r="32" spans="1:5" x14ac:dyDescent="0.25">
      <c r="A32" s="59" t="s">
        <v>98</v>
      </c>
      <c r="B32" s="27"/>
      <c r="D32" s="59" t="s">
        <v>98</v>
      </c>
      <c r="E32" s="27"/>
    </row>
    <row r="33" spans="1:5" x14ac:dyDescent="0.25">
      <c r="A33" s="59" t="s">
        <v>99</v>
      </c>
      <c r="B33" s="27"/>
      <c r="D33" s="59" t="s">
        <v>99</v>
      </c>
      <c r="E33" s="27"/>
    </row>
    <row r="34" spans="1:5" x14ac:dyDescent="0.25">
      <c r="A34" s="59" t="s">
        <v>100</v>
      </c>
      <c r="B34" s="27"/>
      <c r="D34" s="59" t="s">
        <v>100</v>
      </c>
      <c r="E34" s="27"/>
    </row>
    <row r="35" spans="1:5" x14ac:dyDescent="0.25">
      <c r="A35" s="59" t="s">
        <v>101</v>
      </c>
      <c r="B35" s="27"/>
      <c r="D35" s="59" t="s">
        <v>101</v>
      </c>
      <c r="E35" s="27"/>
    </row>
    <row r="36" spans="1:5" x14ac:dyDescent="0.25">
      <c r="A36" s="59" t="s">
        <v>11</v>
      </c>
      <c r="B36" s="27"/>
      <c r="D36" s="59" t="s">
        <v>11</v>
      </c>
      <c r="E36" s="27"/>
    </row>
    <row r="37" spans="1:5" x14ac:dyDescent="0.25">
      <c r="A37" s="27" t="s">
        <v>12</v>
      </c>
      <c r="B37" s="27"/>
      <c r="D37" s="27" t="s">
        <v>12</v>
      </c>
      <c r="E37" s="27"/>
    </row>
    <row r="38" spans="1:5" x14ac:dyDescent="0.25">
      <c r="A38" s="27" t="s">
        <v>12</v>
      </c>
      <c r="B38" s="27"/>
      <c r="D38" s="27" t="s">
        <v>12</v>
      </c>
      <c r="E38" s="27"/>
    </row>
    <row r="39" spans="1:5" x14ac:dyDescent="0.25">
      <c r="A39" s="27" t="s">
        <v>12</v>
      </c>
      <c r="B39" s="27"/>
      <c r="D39" s="27" t="s">
        <v>12</v>
      </c>
      <c r="E39" s="27"/>
    </row>
    <row r="40" spans="1:5" x14ac:dyDescent="0.25">
      <c r="A40" s="27" t="s">
        <v>12</v>
      </c>
      <c r="B40" s="27"/>
      <c r="D40" s="27" t="s">
        <v>12</v>
      </c>
      <c r="E40" s="27"/>
    </row>
    <row r="41" spans="1:5" x14ac:dyDescent="0.25">
      <c r="A41" s="27" t="s">
        <v>12</v>
      </c>
      <c r="B41" s="27"/>
      <c r="D41" s="27" t="s">
        <v>12</v>
      </c>
      <c r="E41" s="27"/>
    </row>
    <row r="42" spans="1:5" x14ac:dyDescent="0.25">
      <c r="A42" s="27" t="s">
        <v>12</v>
      </c>
      <c r="B42" s="27"/>
      <c r="D42" s="27" t="s">
        <v>12</v>
      </c>
      <c r="E42" s="27"/>
    </row>
    <row r="43" spans="1:5" x14ac:dyDescent="0.25">
      <c r="A43" s="27" t="s">
        <v>12</v>
      </c>
      <c r="B43" s="27"/>
      <c r="D43" s="27" t="s">
        <v>12</v>
      </c>
      <c r="E43" s="27"/>
    </row>
    <row r="44" spans="1:5" x14ac:dyDescent="0.25">
      <c r="A44" s="27" t="s">
        <v>12</v>
      </c>
      <c r="B44" s="27"/>
      <c r="D44" s="27" t="s">
        <v>12</v>
      </c>
      <c r="E44" s="27"/>
    </row>
    <row r="45" spans="1:5" x14ac:dyDescent="0.25">
      <c r="A45" s="27" t="s">
        <v>12</v>
      </c>
      <c r="B45" s="27"/>
      <c r="D45" s="27" t="s">
        <v>12</v>
      </c>
      <c r="E45" s="27"/>
    </row>
    <row r="46" spans="1:5" x14ac:dyDescent="0.25">
      <c r="A46" s="27" t="s">
        <v>12</v>
      </c>
      <c r="B46" s="27"/>
      <c r="D46" s="27" t="s">
        <v>12</v>
      </c>
      <c r="E46" s="27"/>
    </row>
    <row r="47" spans="1:5" x14ac:dyDescent="0.25">
      <c r="A47" s="27" t="s">
        <v>12</v>
      </c>
      <c r="B47" s="27"/>
      <c r="D47" s="27" t="s">
        <v>12</v>
      </c>
      <c r="E47" s="27"/>
    </row>
    <row r="48" spans="1:5" x14ac:dyDescent="0.25">
      <c r="A48" s="27" t="s">
        <v>12</v>
      </c>
      <c r="B48" s="27"/>
      <c r="D48" s="27" t="s">
        <v>12</v>
      </c>
      <c r="E48" s="27"/>
    </row>
    <row r="49" spans="1:11" x14ac:dyDescent="0.25">
      <c r="A49" s="27" t="s">
        <v>12</v>
      </c>
      <c r="B49" s="27"/>
      <c r="D49" s="27" t="s">
        <v>12</v>
      </c>
      <c r="E49" s="27"/>
    </row>
    <row r="50" spans="1:11" x14ac:dyDescent="0.25">
      <c r="A50" s="27" t="s">
        <v>12</v>
      </c>
      <c r="B50" s="27"/>
      <c r="D50" s="27" t="s">
        <v>12</v>
      </c>
      <c r="E50" s="27"/>
    </row>
    <row r="51" spans="1:11" s="111" customFormat="1" x14ac:dyDescent="0.25">
      <c r="A51" s="285" t="s">
        <v>12</v>
      </c>
      <c r="B51" s="285"/>
      <c r="C51" s="119"/>
      <c r="D51" s="285" t="s">
        <v>12</v>
      </c>
      <c r="E51" s="285"/>
    </row>
    <row r="52" spans="1:11" s="53" customFormat="1" x14ac:dyDescent="0.25">
      <c r="A52" s="89" t="s">
        <v>70</v>
      </c>
      <c r="B52" s="87"/>
      <c r="C52" s="90"/>
      <c r="D52" s="89" t="s">
        <v>70</v>
      </c>
      <c r="E52" s="87"/>
      <c r="F52" s="90"/>
      <c r="G52" s="89"/>
      <c r="H52" s="87"/>
      <c r="I52" s="90"/>
      <c r="J52" s="89"/>
      <c r="K52" s="60"/>
    </row>
    <row r="53" spans="1:11" x14ac:dyDescent="0.25">
      <c r="A53" s="91" t="str">
        <f>'Dec to Mar'!J53</f>
        <v>Commercial Rental or Lease</v>
      </c>
      <c r="B53" s="27"/>
      <c r="D53" s="91" t="str">
        <f>A53</f>
        <v>Commercial Rental or Lease</v>
      </c>
      <c r="E53" s="27"/>
    </row>
    <row r="54" spans="1:11" x14ac:dyDescent="0.25">
      <c r="A54" s="91" t="str">
        <f>'Dec to Mar'!J54</f>
        <v>Mortgage Interest</v>
      </c>
      <c r="B54" s="27"/>
      <c r="D54" s="91" t="str">
        <f t="shared" ref="D54:D66" si="0">A54</f>
        <v>Mortgage Interest</v>
      </c>
      <c r="E54" s="27"/>
    </row>
    <row r="55" spans="1:11" x14ac:dyDescent="0.25">
      <c r="A55" s="91" t="str">
        <f>'Dec to Mar'!J55</f>
        <v>Property Taxes (monthly)</v>
      </c>
      <c r="B55" s="27"/>
      <c r="D55" s="91" t="str">
        <f t="shared" si="0"/>
        <v>Property Taxes (monthly)</v>
      </c>
      <c r="E55" s="27"/>
    </row>
    <row r="56" spans="1:11" x14ac:dyDescent="0.25">
      <c r="A56" s="91" t="str">
        <f>'Dec to Mar'!J56</f>
        <v>Private Waste Disposal</v>
      </c>
      <c r="B56" s="27"/>
      <c r="D56" s="91" t="str">
        <f t="shared" si="0"/>
        <v>Private Waste Disposal</v>
      </c>
      <c r="E56" s="27"/>
    </row>
    <row r="57" spans="1:11" x14ac:dyDescent="0.25">
      <c r="A57" s="91" t="str">
        <f>'Dec to Mar'!J57</f>
        <v>Municipal Water, Sewage &amp; Waste</v>
      </c>
      <c r="B57" s="27"/>
      <c r="D57" s="91" t="str">
        <f t="shared" si="0"/>
        <v>Municipal Water, Sewage &amp; Waste</v>
      </c>
      <c r="E57" s="27"/>
    </row>
    <row r="58" spans="1:11" x14ac:dyDescent="0.25">
      <c r="A58" s="91" t="str">
        <f>'Dec to Mar'!J58</f>
        <v>Electricity</v>
      </c>
      <c r="B58" s="27"/>
      <c r="D58" s="91" t="str">
        <f t="shared" si="0"/>
        <v>Electricity</v>
      </c>
      <c r="E58" s="27"/>
    </row>
    <row r="59" spans="1:11" x14ac:dyDescent="0.25">
      <c r="A59" s="91" t="str">
        <f>'Dec to Mar'!J59</f>
        <v xml:space="preserve">Heating Fuel </v>
      </c>
      <c r="B59" s="27"/>
      <c r="D59" s="91" t="str">
        <f t="shared" si="0"/>
        <v xml:space="preserve">Heating Fuel </v>
      </c>
      <c r="E59" s="27"/>
    </row>
    <row r="60" spans="1:11" x14ac:dyDescent="0.25">
      <c r="A60" s="91" t="str">
        <f>'Dec to Mar'!J60</f>
        <v>Cable and/or Satellite</v>
      </c>
      <c r="B60" s="27"/>
      <c r="D60" s="91" t="str">
        <f t="shared" si="0"/>
        <v>Cable and/or Satellite</v>
      </c>
      <c r="E60" s="27"/>
    </row>
    <row r="61" spans="1:11" x14ac:dyDescent="0.25">
      <c r="A61" s="91" t="str">
        <f>'Dec to Mar'!J61</f>
        <v>Phone &amp; Internet</v>
      </c>
      <c r="B61" s="27"/>
      <c r="D61" s="91" t="str">
        <f t="shared" si="0"/>
        <v>Phone &amp; Internet</v>
      </c>
      <c r="E61" s="27"/>
    </row>
    <row r="62" spans="1:11" x14ac:dyDescent="0.25">
      <c r="A62" s="91" t="str">
        <f>'Dec to Mar'!J62</f>
        <v>Subscriptions/Softwares</v>
      </c>
      <c r="B62" s="27"/>
      <c r="D62" s="91" t="str">
        <f t="shared" si="0"/>
        <v>Subscriptions/Softwares</v>
      </c>
      <c r="E62" s="27"/>
    </row>
    <row r="63" spans="1:11" x14ac:dyDescent="0.25">
      <c r="A63" s="91" t="str">
        <f>'Dec to Mar'!J63</f>
        <v>Business Insurance</v>
      </c>
      <c r="B63" s="27"/>
      <c r="D63" s="91" t="str">
        <f t="shared" si="0"/>
        <v>Business Insurance</v>
      </c>
      <c r="E63" s="27"/>
    </row>
    <row r="64" spans="1:11" x14ac:dyDescent="0.25">
      <c r="A64" s="91" t="str">
        <f>'Dec to Mar'!J64</f>
        <v>Business Vehicle Insurance</v>
      </c>
      <c r="B64" s="27"/>
      <c r="D64" s="91" t="str">
        <f t="shared" si="0"/>
        <v>Business Vehicle Insurance</v>
      </c>
      <c r="E64" s="27"/>
    </row>
    <row r="65" spans="1:5" x14ac:dyDescent="0.25">
      <c r="A65" s="91" t="str">
        <f>'Dec to Mar'!J65</f>
        <v>Vehicle Leasing</v>
      </c>
      <c r="B65" s="27"/>
      <c r="D65" s="91" t="str">
        <f t="shared" si="0"/>
        <v>Vehicle Leasing</v>
      </c>
      <c r="E65" s="27"/>
    </row>
    <row r="66" spans="1:5" x14ac:dyDescent="0.25">
      <c r="A66" s="91" t="str">
        <f>'Dec to Mar'!J66</f>
        <v xml:space="preserve">Payment on Assets </v>
      </c>
      <c r="B66" s="27"/>
      <c r="D66" s="91" t="str">
        <f t="shared" si="0"/>
        <v xml:space="preserve">Payment on Assets </v>
      </c>
      <c r="E66" s="27"/>
    </row>
    <row r="67" spans="1:5" x14ac:dyDescent="0.25">
      <c r="A67" s="27" t="s">
        <v>12</v>
      </c>
      <c r="B67" s="27"/>
      <c r="D67" s="27" t="s">
        <v>12</v>
      </c>
      <c r="E67" s="27"/>
    </row>
    <row r="68" spans="1:5" x14ac:dyDescent="0.25">
      <c r="A68" s="27" t="s">
        <v>12</v>
      </c>
      <c r="B68" s="27"/>
      <c r="D68" s="27" t="s">
        <v>12</v>
      </c>
      <c r="E68" s="27"/>
    </row>
    <row r="69" spans="1:5" x14ac:dyDescent="0.25">
      <c r="A69" s="27" t="s">
        <v>12</v>
      </c>
      <c r="B69" s="27"/>
      <c r="D69" s="27" t="s">
        <v>12</v>
      </c>
      <c r="E69" s="27"/>
    </row>
    <row r="70" spans="1:5" x14ac:dyDescent="0.25">
      <c r="A70" s="27" t="s">
        <v>12</v>
      </c>
      <c r="B70" s="27"/>
      <c r="D70" s="27" t="s">
        <v>12</v>
      </c>
      <c r="E70" s="27"/>
    </row>
    <row r="71" spans="1:5" x14ac:dyDescent="0.25">
      <c r="A71" s="27" t="s">
        <v>12</v>
      </c>
      <c r="B71" s="27"/>
      <c r="D71" s="27" t="s">
        <v>12</v>
      </c>
      <c r="E71" s="27"/>
    </row>
    <row r="72" spans="1:5" x14ac:dyDescent="0.25">
      <c r="A72" s="27" t="s">
        <v>12</v>
      </c>
      <c r="B72" s="27"/>
      <c r="D72" s="27" t="s">
        <v>12</v>
      </c>
      <c r="E72" s="27"/>
    </row>
    <row r="73" spans="1:5" x14ac:dyDescent="0.25">
      <c r="A73" s="27" t="s">
        <v>12</v>
      </c>
      <c r="B73" s="27"/>
      <c r="D73" s="27" t="s">
        <v>12</v>
      </c>
      <c r="E73" s="27"/>
    </row>
    <row r="74" spans="1:5" x14ac:dyDescent="0.25">
      <c r="A74" s="27" t="s">
        <v>12</v>
      </c>
      <c r="B74" s="27"/>
      <c r="D74" s="27" t="s">
        <v>12</v>
      </c>
      <c r="E74" s="27"/>
    </row>
    <row r="75" spans="1:5" x14ac:dyDescent="0.25">
      <c r="A75" s="27" t="s">
        <v>12</v>
      </c>
      <c r="B75" s="27"/>
      <c r="D75" s="27" t="s">
        <v>12</v>
      </c>
      <c r="E75" s="27"/>
    </row>
    <row r="76" spans="1:5" x14ac:dyDescent="0.25">
      <c r="A76" s="27" t="s">
        <v>12</v>
      </c>
      <c r="B76" s="27"/>
      <c r="D76" s="27" t="s">
        <v>12</v>
      </c>
      <c r="E76" s="27"/>
    </row>
    <row r="77" spans="1:5" x14ac:dyDescent="0.25">
      <c r="A77" s="27" t="s">
        <v>12</v>
      </c>
      <c r="B77" s="27"/>
      <c r="D77" s="27" t="s">
        <v>12</v>
      </c>
      <c r="E77" s="27"/>
    </row>
    <row r="78" spans="1:5" x14ac:dyDescent="0.25">
      <c r="A78" s="27" t="s">
        <v>12</v>
      </c>
      <c r="B78" s="27"/>
      <c r="D78" s="27" t="s">
        <v>12</v>
      </c>
      <c r="E78" s="27"/>
    </row>
    <row r="79" spans="1:5" x14ac:dyDescent="0.25">
      <c r="A79" s="27" t="s">
        <v>12</v>
      </c>
      <c r="B79" s="27"/>
      <c r="D79" s="27" t="s">
        <v>12</v>
      </c>
      <c r="E79" s="27"/>
    </row>
    <row r="80" spans="1:5" x14ac:dyDescent="0.25">
      <c r="A80" s="27" t="s">
        <v>12</v>
      </c>
      <c r="B80" s="27"/>
      <c r="D80" s="27" t="s">
        <v>12</v>
      </c>
      <c r="E80" s="27"/>
    </row>
    <row r="81" spans="1:5" x14ac:dyDescent="0.25">
      <c r="A81" s="27" t="s">
        <v>12</v>
      </c>
      <c r="B81" s="27"/>
      <c r="D81" s="27" t="s">
        <v>12</v>
      </c>
      <c r="E81" s="27"/>
    </row>
    <row r="82" spans="1:5" x14ac:dyDescent="0.25">
      <c r="A82" s="27" t="s">
        <v>12</v>
      </c>
      <c r="B82" s="27"/>
      <c r="D82" s="27" t="s">
        <v>12</v>
      </c>
      <c r="E82" s="27"/>
    </row>
    <row r="83" spans="1:5" ht="16.5" thickBot="1" x14ac:dyDescent="0.3">
      <c r="A83" s="27" t="s">
        <v>12</v>
      </c>
      <c r="B83" s="28"/>
      <c r="D83" s="27" t="s">
        <v>12</v>
      </c>
      <c r="E83" s="28"/>
    </row>
    <row r="84" spans="1:5" x14ac:dyDescent="0.25">
      <c r="A84" s="51" t="s">
        <v>6</v>
      </c>
      <c r="B84" s="46">
        <f>SUM(B31:B83)</f>
        <v>0</v>
      </c>
      <c r="D84" s="51" t="s">
        <v>6</v>
      </c>
      <c r="E84" s="46">
        <f>SUM(E31:E83)</f>
        <v>0</v>
      </c>
    </row>
    <row r="85" spans="1:5" x14ac:dyDescent="0.25">
      <c r="A85" s="51"/>
      <c r="B85" s="46"/>
      <c r="D85" s="51"/>
      <c r="E85" s="46"/>
    </row>
    <row r="86" spans="1:5" x14ac:dyDescent="0.25">
      <c r="A86" s="51" t="s">
        <v>102</v>
      </c>
      <c r="B86" s="46">
        <f>B28-B84</f>
        <v>0</v>
      </c>
      <c r="D86" s="51" t="s">
        <v>102</v>
      </c>
      <c r="E86" s="46">
        <f>E28-E84</f>
        <v>0</v>
      </c>
    </row>
    <row r="87" spans="1:5" x14ac:dyDescent="0.25">
      <c r="A87" s="51"/>
      <c r="B87" s="46"/>
      <c r="D87" s="51"/>
      <c r="E87" s="46"/>
    </row>
    <row r="88" spans="1:5" s="49" customFormat="1" x14ac:dyDescent="0.25">
      <c r="A88" s="49" t="s">
        <v>15</v>
      </c>
      <c r="B88" s="46">
        <f>SUM(B53:B83)</f>
        <v>0</v>
      </c>
      <c r="C88" s="61"/>
      <c r="D88" s="49" t="s">
        <v>15</v>
      </c>
      <c r="E88" s="46">
        <f>SUM(E53:E83)</f>
        <v>0</v>
      </c>
    </row>
    <row r="89" spans="1:5" ht="7.5" customHeight="1" x14ac:dyDescent="0.25">
      <c r="A89" s="52"/>
      <c r="B89" s="77"/>
      <c r="D89" s="52"/>
      <c r="E89" s="77"/>
    </row>
    <row r="90" spans="1:5" x14ac:dyDescent="0.25">
      <c r="A90" s="45" t="s">
        <v>32</v>
      </c>
      <c r="B90" s="46">
        <f>IF(B86&lt;0,B86,0)</f>
        <v>0</v>
      </c>
      <c r="D90" s="45" t="s">
        <v>32</v>
      </c>
      <c r="E90" s="46">
        <f>IF(E86&lt;0,E86,0)</f>
        <v>0</v>
      </c>
    </row>
    <row r="91" spans="1:5" x14ac:dyDescent="0.25">
      <c r="A91" s="49" t="s">
        <v>15</v>
      </c>
      <c r="B91" s="46">
        <f>B88</f>
        <v>0</v>
      </c>
      <c r="D91" s="49" t="s">
        <v>15</v>
      </c>
      <c r="E91" s="46">
        <f>E88</f>
        <v>0</v>
      </c>
    </row>
    <row r="92" spans="1:5" s="81" customFormat="1" hidden="1" x14ac:dyDescent="0.25">
      <c r="A92" s="78" t="s">
        <v>23</v>
      </c>
      <c r="B92" s="79">
        <f>IF(B90&lt;B91, B91,0)</f>
        <v>0</v>
      </c>
      <c r="C92" s="80"/>
      <c r="D92" s="78" t="s">
        <v>23</v>
      </c>
      <c r="E92" s="79">
        <f>IF(E90&lt;E91, E91,0)</f>
        <v>0</v>
      </c>
    </row>
    <row r="93" spans="1:5" s="81" customFormat="1" hidden="1" x14ac:dyDescent="0.25">
      <c r="A93" s="78" t="s">
        <v>24</v>
      </c>
      <c r="B93" s="79">
        <f>IF(B91&gt;B90,(B90*-1),0)</f>
        <v>0</v>
      </c>
      <c r="C93" s="80"/>
      <c r="D93" s="78" t="s">
        <v>24</v>
      </c>
      <c r="E93" s="79">
        <f>IF(E91&gt;E90,(E90*-1),0)</f>
        <v>0</v>
      </c>
    </row>
    <row r="94" spans="1:5" s="81" customFormat="1" ht="18.75" hidden="1" x14ac:dyDescent="0.3">
      <c r="A94" s="78" t="s">
        <v>29</v>
      </c>
      <c r="B94" s="82">
        <f>IF(B92&lt;B93, B92, B93)</f>
        <v>0</v>
      </c>
      <c r="C94" s="80"/>
      <c r="D94" s="78" t="s">
        <v>29</v>
      </c>
      <c r="E94" s="82">
        <f>IF(E92&lt;E93, E92, E93)</f>
        <v>0</v>
      </c>
    </row>
    <row r="95" spans="1:5" s="84" customFormat="1" ht="18.75" x14ac:dyDescent="0.3">
      <c r="A95" s="54" t="s">
        <v>16</v>
      </c>
      <c r="B95" s="55">
        <f>(IF(OR(B92&lt;30000,B93&lt;30000),B94,30000))-'Dec to Mar'!H95</f>
        <v>0</v>
      </c>
      <c r="C95" s="83"/>
      <c r="D95" s="54" t="s">
        <v>16</v>
      </c>
      <c r="E95" s="55">
        <f>(IF(OR(E92&lt;30000,E93&lt;30000),E94,30000))-'Dec to Mar'!K95</f>
        <v>0</v>
      </c>
    </row>
    <row r="96" spans="1:5" ht="6" customHeight="1" x14ac:dyDescent="0.25">
      <c r="A96" s="52"/>
      <c r="B96" s="77"/>
      <c r="C96" s="52"/>
      <c r="D96" s="52"/>
      <c r="E96" s="77"/>
    </row>
    <row r="97" spans="1:13" ht="16.5" thickBot="1" x14ac:dyDescent="0.3"/>
    <row r="98" spans="1:13" ht="15.75" customHeight="1" x14ac:dyDescent="0.25">
      <c r="A98" s="392" t="s">
        <v>94</v>
      </c>
      <c r="B98" s="393"/>
      <c r="C98" s="107"/>
      <c r="D98" s="108"/>
      <c r="E98" s="214"/>
      <c r="F98" s="111"/>
      <c r="G98" s="111"/>
      <c r="H98" s="111"/>
      <c r="I98" s="111"/>
      <c r="J98" s="111"/>
      <c r="K98" s="111"/>
      <c r="L98" s="111"/>
      <c r="M98" s="111"/>
    </row>
    <row r="99" spans="1:13" ht="18.75" customHeight="1" x14ac:dyDescent="0.3">
      <c r="A99" s="394"/>
      <c r="B99" s="395"/>
      <c r="C99" s="145"/>
      <c r="D99" s="111"/>
      <c r="E99" s="189"/>
      <c r="F99" s="111"/>
      <c r="G99" s="111"/>
      <c r="H99" s="111"/>
      <c r="I99" s="111"/>
      <c r="J99" s="111"/>
      <c r="K99" s="111"/>
      <c r="L99" s="111"/>
      <c r="M99" s="111"/>
    </row>
    <row r="100" spans="1:13" ht="18.75" customHeight="1" x14ac:dyDescent="0.3">
      <c r="A100" s="394"/>
      <c r="B100" s="395"/>
      <c r="C100" s="145"/>
      <c r="D100" s="110"/>
      <c r="E100" s="189"/>
      <c r="F100" s="111"/>
      <c r="G100" s="111"/>
      <c r="H100" s="111"/>
      <c r="I100" s="111"/>
      <c r="J100" s="111"/>
      <c r="K100" s="111"/>
      <c r="L100" s="111"/>
      <c r="M100" s="111"/>
    </row>
    <row r="101" spans="1:13" ht="18.75" customHeight="1" x14ac:dyDescent="0.3">
      <c r="A101" s="394"/>
      <c r="B101" s="395"/>
      <c r="C101" s="145"/>
      <c r="D101" s="110"/>
      <c r="E101" s="189"/>
      <c r="F101" s="111"/>
      <c r="G101" s="111"/>
      <c r="H101" s="111"/>
      <c r="I101" s="111"/>
      <c r="J101" s="111"/>
      <c r="K101" s="111"/>
      <c r="L101" s="111"/>
      <c r="M101" s="111"/>
    </row>
    <row r="102" spans="1:13" ht="18.75" customHeight="1" x14ac:dyDescent="0.3">
      <c r="A102" s="394"/>
      <c r="B102" s="395"/>
      <c r="C102" s="145"/>
      <c r="D102" s="110"/>
      <c r="E102" s="189"/>
      <c r="F102" s="111"/>
      <c r="G102" s="111"/>
      <c r="H102" s="111"/>
      <c r="I102" s="111"/>
      <c r="J102" s="111"/>
      <c r="K102" s="111"/>
      <c r="L102" s="111"/>
      <c r="M102" s="111"/>
    </row>
    <row r="103" spans="1:13" ht="18.75" customHeight="1" x14ac:dyDescent="0.3">
      <c r="A103" s="394"/>
      <c r="B103" s="395"/>
      <c r="C103" s="145"/>
      <c r="D103" s="110" t="s">
        <v>116</v>
      </c>
      <c r="E103" s="189"/>
      <c r="F103" s="111"/>
      <c r="G103" s="111"/>
      <c r="H103" s="111"/>
      <c r="I103" s="111"/>
      <c r="J103" s="111"/>
      <c r="K103" s="111"/>
      <c r="L103" s="111"/>
      <c r="M103" s="111"/>
    </row>
    <row r="104" spans="1:13" ht="18.75" x14ac:dyDescent="0.3">
      <c r="A104" s="404" t="s">
        <v>27</v>
      </c>
      <c r="B104" s="374"/>
      <c r="C104" s="160"/>
      <c r="D104" s="112">
        <v>100000</v>
      </c>
      <c r="E104" s="189"/>
      <c r="F104" s="111"/>
      <c r="G104" s="111"/>
      <c r="H104" s="111"/>
      <c r="I104" s="111"/>
      <c r="J104" s="111"/>
      <c r="K104" s="111"/>
      <c r="L104" s="111"/>
      <c r="M104" s="111"/>
    </row>
    <row r="105" spans="1:13" s="85" customFormat="1" ht="18.75" x14ac:dyDescent="0.3">
      <c r="A105" s="408" t="s">
        <v>25</v>
      </c>
      <c r="B105" s="375"/>
      <c r="C105" s="162"/>
      <c r="D105" s="113">
        <f>'Dec to Mar'!G104</f>
        <v>0</v>
      </c>
      <c r="E105" s="191"/>
      <c r="F105" s="114"/>
      <c r="G105" s="114"/>
      <c r="H105" s="114"/>
      <c r="I105" s="114"/>
      <c r="J105" s="114"/>
      <c r="K105" s="114"/>
      <c r="L105" s="114"/>
      <c r="M105" s="114"/>
    </row>
    <row r="106" spans="1:13" ht="18.75" x14ac:dyDescent="0.3">
      <c r="A106" s="404" t="s">
        <v>35</v>
      </c>
      <c r="B106" s="374"/>
      <c r="C106" s="145"/>
      <c r="D106" s="112">
        <f>B95+E95</f>
        <v>0</v>
      </c>
      <c r="E106" s="189"/>
      <c r="F106" s="111"/>
      <c r="G106" s="111"/>
      <c r="H106" s="111"/>
      <c r="I106" s="111"/>
      <c r="J106" s="111"/>
      <c r="K106" s="111"/>
      <c r="L106" s="111"/>
      <c r="M106" s="111"/>
    </row>
    <row r="107" spans="1:13" ht="18.75" x14ac:dyDescent="0.3">
      <c r="A107" s="405" t="s">
        <v>48</v>
      </c>
      <c r="B107" s="377"/>
      <c r="C107" s="161"/>
      <c r="D107" s="155">
        <f>IF(D106&gt;D105, D105,D106)</f>
        <v>0</v>
      </c>
      <c r="E107" s="215" t="str">
        <f>IF(D107&lt;0, "CLIENT OWING", "PROCEED WITH PAYMENT")</f>
        <v>PROCEED WITH PAYMENT</v>
      </c>
      <c r="F107" s="111"/>
      <c r="G107" s="111"/>
      <c r="H107" s="111"/>
      <c r="I107" s="111"/>
      <c r="J107" s="111"/>
      <c r="K107" s="111"/>
      <c r="L107" s="111"/>
      <c r="M107" s="111"/>
    </row>
    <row r="108" spans="1:13" ht="18.75" x14ac:dyDescent="0.3">
      <c r="A108" s="404" t="s">
        <v>26</v>
      </c>
      <c r="B108" s="374"/>
      <c r="C108" s="160"/>
      <c r="D108" s="116">
        <f>IF(D107&gt;0,(D105-D107),D107)</f>
        <v>0</v>
      </c>
      <c r="E108" s="189"/>
      <c r="F108" s="111"/>
      <c r="G108" s="111"/>
      <c r="H108" s="111"/>
      <c r="I108" s="111"/>
      <c r="J108" s="111"/>
      <c r="K108" s="111"/>
      <c r="L108" s="111"/>
      <c r="M108" s="111"/>
    </row>
    <row r="109" spans="1:13" x14ac:dyDescent="0.25">
      <c r="A109" s="117"/>
      <c r="B109" s="118"/>
      <c r="C109" s="119"/>
      <c r="D109" s="111"/>
      <c r="E109" s="216"/>
      <c r="F109" s="111"/>
      <c r="G109" s="111"/>
      <c r="H109" s="111"/>
      <c r="I109" s="111"/>
      <c r="J109" s="111"/>
      <c r="K109" s="111"/>
      <c r="L109" s="111"/>
      <c r="M109" s="111"/>
    </row>
    <row r="110" spans="1:13" s="4" customFormat="1" ht="24.95" customHeight="1" thickBot="1" x14ac:dyDescent="0.35">
      <c r="A110" s="159" t="s">
        <v>105</v>
      </c>
      <c r="B110" s="277" t="s">
        <v>113</v>
      </c>
      <c r="C110" s="151"/>
      <c r="D110" s="151"/>
      <c r="E110" s="218"/>
      <c r="F110" s="147"/>
      <c r="G110" s="147"/>
      <c r="H110" s="147"/>
      <c r="I110" s="147"/>
      <c r="J110" s="147"/>
      <c r="K110" s="147"/>
      <c r="L110" s="147"/>
      <c r="M110" s="147"/>
    </row>
    <row r="111" spans="1:13" s="4" customFormat="1" ht="5.0999999999999996" customHeight="1" x14ac:dyDescent="0.3">
      <c r="A111" s="153"/>
      <c r="B111" s="278"/>
      <c r="C111" s="151"/>
      <c r="D111" s="151"/>
      <c r="E111" s="218"/>
      <c r="F111" s="147"/>
      <c r="G111" s="65"/>
      <c r="H111" s="166"/>
      <c r="I111" s="148"/>
      <c r="J111" s="98"/>
      <c r="K111" s="98"/>
      <c r="L111" s="98"/>
      <c r="M111" s="98"/>
    </row>
    <row r="112" spans="1:13" s="4" customFormat="1" ht="24.95" customHeight="1" thickBot="1" x14ac:dyDescent="0.35">
      <c r="A112" s="159" t="s">
        <v>120</v>
      </c>
      <c r="B112" s="284"/>
      <c r="C112" s="151"/>
      <c r="D112" s="182" t="s">
        <v>131</v>
      </c>
      <c r="E112" s="279"/>
      <c r="F112" s="98"/>
      <c r="G112" s="98"/>
      <c r="H112" s="165"/>
      <c r="I112" s="148"/>
      <c r="J112" s="98"/>
      <c r="K112" s="98"/>
      <c r="L112" s="98"/>
      <c r="M112" s="98"/>
    </row>
    <row r="113" spans="1:13" s="4" customFormat="1" ht="5.0999999999999996" customHeight="1" x14ac:dyDescent="0.3">
      <c r="A113" s="153"/>
      <c r="B113" s="278"/>
      <c r="C113" s="151"/>
      <c r="D113" s="183"/>
      <c r="E113" s="280"/>
      <c r="F113" s="169"/>
      <c r="G113" s="169"/>
      <c r="H113" s="166"/>
      <c r="I113" s="148"/>
      <c r="J113" s="98"/>
      <c r="K113" s="98"/>
      <c r="L113" s="98"/>
      <c r="M113" s="98"/>
    </row>
    <row r="114" spans="1:13" s="4" customFormat="1" ht="24.95" customHeight="1" thickBot="1" x14ac:dyDescent="0.35">
      <c r="A114" s="159" t="s">
        <v>106</v>
      </c>
      <c r="B114" s="282"/>
      <c r="C114" s="151"/>
      <c r="D114" s="182" t="s">
        <v>132</v>
      </c>
      <c r="E114" s="279"/>
      <c r="F114" s="98"/>
      <c r="G114" s="98"/>
      <c r="H114" s="165"/>
      <c r="I114" s="148"/>
      <c r="J114" s="98"/>
      <c r="K114" s="98"/>
      <c r="L114" s="98"/>
      <c r="M114" s="98"/>
    </row>
    <row r="115" spans="1:13" s="4" customFormat="1" ht="5.0999999999999996" customHeight="1" x14ac:dyDescent="0.3">
      <c r="A115" s="153"/>
      <c r="B115" s="283"/>
      <c r="C115" s="151"/>
      <c r="D115" s="184"/>
      <c r="E115" s="281"/>
      <c r="F115" s="169"/>
      <c r="G115" s="169"/>
      <c r="H115" s="166"/>
      <c r="I115" s="148"/>
      <c r="J115" s="98"/>
      <c r="K115" s="98"/>
      <c r="L115" s="98"/>
      <c r="M115" s="98"/>
    </row>
    <row r="116" spans="1:13" s="4" customFormat="1" ht="24.95" customHeight="1" thickBot="1" x14ac:dyDescent="0.35">
      <c r="A116" s="159" t="s">
        <v>109</v>
      </c>
      <c r="B116" s="282"/>
      <c r="C116" s="151"/>
      <c r="D116" s="182" t="s">
        <v>133</v>
      </c>
      <c r="E116" s="400"/>
      <c r="F116" s="177"/>
      <c r="G116" s="177"/>
      <c r="H116" s="166"/>
      <c r="I116" s="148"/>
      <c r="J116" s="98"/>
      <c r="K116" s="98"/>
      <c r="L116" s="98"/>
      <c r="M116" s="98"/>
    </row>
    <row r="117" spans="1:13" s="4" customFormat="1" ht="4.5" customHeight="1" x14ac:dyDescent="0.3">
      <c r="A117" s="153"/>
      <c r="B117" s="283"/>
      <c r="C117" s="151"/>
      <c r="D117" s="151"/>
      <c r="E117" s="400"/>
      <c r="F117" s="147"/>
      <c r="G117" s="65"/>
      <c r="H117" s="166"/>
      <c r="I117" s="148"/>
      <c r="J117" s="98"/>
      <c r="K117" s="98"/>
      <c r="L117" s="98"/>
      <c r="M117" s="98"/>
    </row>
    <row r="118" spans="1:13" s="4" customFormat="1" ht="25.5" customHeight="1" thickBot="1" x14ac:dyDescent="0.35">
      <c r="A118" s="159" t="s">
        <v>124</v>
      </c>
      <c r="B118" s="361"/>
      <c r="C118" s="361"/>
      <c r="D118" s="219"/>
      <c r="E118" s="401"/>
      <c r="F118" s="147"/>
      <c r="G118" s="65"/>
      <c r="H118" s="98"/>
      <c r="I118" s="148"/>
      <c r="J118" s="98"/>
      <c r="K118" s="98"/>
      <c r="L118" s="98"/>
      <c r="M118" s="98"/>
    </row>
    <row r="119" spans="1:13" s="4" customFormat="1" ht="5.0999999999999996" customHeight="1" x14ac:dyDescent="0.3">
      <c r="A119" s="153"/>
      <c r="B119" s="158"/>
      <c r="C119" s="151"/>
      <c r="D119" s="151"/>
      <c r="E119" s="218"/>
      <c r="F119" s="147"/>
      <c r="G119" s="65"/>
      <c r="H119" s="166"/>
      <c r="I119" s="148"/>
      <c r="J119" s="98"/>
      <c r="K119" s="98"/>
      <c r="L119" s="98"/>
      <c r="M119" s="98"/>
    </row>
    <row r="120" spans="1:13" s="4" customFormat="1" ht="41.25" customHeight="1" thickBot="1" x14ac:dyDescent="0.35">
      <c r="A120" s="159" t="s">
        <v>108</v>
      </c>
      <c r="B120" s="402"/>
      <c r="C120" s="402"/>
      <c r="D120" s="152"/>
      <c r="E120" s="220"/>
      <c r="F120" s="146"/>
      <c r="G120" s="64"/>
      <c r="H120" s="165"/>
      <c r="I120" s="102"/>
      <c r="J120" s="98"/>
      <c r="K120" s="98"/>
      <c r="L120" s="98"/>
      <c r="M120" s="98"/>
    </row>
    <row r="121" spans="1:13" s="172" customFormat="1" ht="13.5" customHeight="1" x14ac:dyDescent="0.25">
      <c r="A121" s="212" t="s">
        <v>121</v>
      </c>
      <c r="B121" s="213"/>
      <c r="C121" s="213"/>
      <c r="D121" s="213"/>
      <c r="E121" s="217"/>
      <c r="F121" s="168"/>
      <c r="G121" s="169"/>
      <c r="H121" s="170"/>
      <c r="I121" s="171"/>
      <c r="J121" s="98"/>
      <c r="K121" s="98"/>
      <c r="L121" s="98"/>
      <c r="M121" s="98"/>
    </row>
    <row r="122" spans="1:13" s="4" customFormat="1" ht="41.25" customHeight="1" thickBot="1" x14ac:dyDescent="0.35">
      <c r="A122" s="159" t="s">
        <v>107</v>
      </c>
      <c r="B122" s="388"/>
      <c r="C122" s="388"/>
      <c r="D122" s="115"/>
      <c r="E122" s="215"/>
      <c r="F122" s="102"/>
      <c r="G122" s="98"/>
      <c r="H122" s="65"/>
      <c r="I122" s="102"/>
      <c r="J122" s="98"/>
      <c r="K122" s="98"/>
      <c r="L122" s="98"/>
      <c r="M122" s="98"/>
    </row>
    <row r="123" spans="1:13" s="172" customFormat="1" ht="13.5" customHeight="1" x14ac:dyDescent="0.25">
      <c r="A123" s="398" t="s">
        <v>122</v>
      </c>
      <c r="B123" s="399"/>
      <c r="C123" s="399"/>
      <c r="D123" s="213"/>
      <c r="E123" s="217"/>
      <c r="F123" s="173"/>
      <c r="G123" s="174"/>
      <c r="H123" s="175"/>
      <c r="I123" s="175"/>
      <c r="J123" s="98"/>
      <c r="K123" s="98"/>
      <c r="L123" s="98"/>
      <c r="M123" s="98"/>
    </row>
    <row r="124" spans="1:13" s="4" customFormat="1" ht="41.25" customHeight="1" thickBot="1" x14ac:dyDescent="0.35">
      <c r="A124" s="159" t="s">
        <v>130</v>
      </c>
      <c r="B124" s="388"/>
      <c r="C124" s="388"/>
      <c r="D124" s="115"/>
      <c r="E124" s="215"/>
      <c r="F124" s="149"/>
      <c r="G124" s="65"/>
      <c r="H124" s="167"/>
      <c r="I124" s="150"/>
      <c r="J124" s="98"/>
      <c r="K124" s="98"/>
      <c r="L124" s="98"/>
      <c r="M124" s="98"/>
    </row>
    <row r="125" spans="1:13" s="172" customFormat="1" ht="13.5" customHeight="1" x14ac:dyDescent="0.25">
      <c r="A125" s="398" t="s">
        <v>123</v>
      </c>
      <c r="B125" s="399"/>
      <c r="C125" s="399"/>
      <c r="D125" s="213"/>
      <c r="E125" s="217"/>
      <c r="F125" s="173"/>
      <c r="G125" s="174"/>
      <c r="H125" s="175"/>
      <c r="I125" s="175"/>
      <c r="J125" s="98"/>
      <c r="K125" s="98"/>
      <c r="L125" s="98"/>
      <c r="M125" s="98"/>
    </row>
    <row r="126" spans="1:13" s="4" customFormat="1" ht="16.5" thickBot="1" x14ac:dyDescent="0.3">
      <c r="A126" s="200"/>
      <c r="B126" s="76"/>
      <c r="C126" s="201"/>
      <c r="D126" s="194"/>
      <c r="E126" s="221"/>
      <c r="F126" s="102"/>
      <c r="G126" s="98"/>
      <c r="H126" s="98"/>
      <c r="I126" s="98"/>
      <c r="J126" s="98"/>
      <c r="K126" s="98"/>
    </row>
  </sheetData>
  <sheetProtection password="CDD8" sheet="1" selectLockedCells="1"/>
  <dataConsolidate/>
  <mergeCells count="19">
    <mergeCell ref="B1:C1"/>
    <mergeCell ref="A106:B106"/>
    <mergeCell ref="A107:B107"/>
    <mergeCell ref="A108:B108"/>
    <mergeCell ref="A6:B6"/>
    <mergeCell ref="B2:C2"/>
    <mergeCell ref="B3:C3"/>
    <mergeCell ref="A104:B104"/>
    <mergeCell ref="A105:B105"/>
    <mergeCell ref="A98:B103"/>
    <mergeCell ref="B4:C4"/>
    <mergeCell ref="A123:C123"/>
    <mergeCell ref="B124:C124"/>
    <mergeCell ref="A125:C125"/>
    <mergeCell ref="E116:E118"/>
    <mergeCell ref="B120:C120"/>
    <mergeCell ref="B122:C122"/>
    <mergeCell ref="B118:C118"/>
    <mergeCell ref="D6:E6"/>
  </mergeCells>
  <conditionalFormatting sqref="D108">
    <cfRule type="cellIs" dxfId="9" priority="12" operator="lessThan">
      <formula>-0.1</formula>
    </cfRule>
  </conditionalFormatting>
  <conditionalFormatting sqref="B90">
    <cfRule type="cellIs" dxfId="8" priority="11" operator="greaterThan">
      <formula>0</formula>
    </cfRule>
  </conditionalFormatting>
  <conditionalFormatting sqref="D107">
    <cfRule type="cellIs" dxfId="7" priority="8" operator="lessThan">
      <formula>0</formula>
    </cfRule>
  </conditionalFormatting>
  <conditionalFormatting sqref="E107">
    <cfRule type="cellIs" dxfId="6" priority="7" operator="equal">
      <formula>"CLIENT OWING"</formula>
    </cfRule>
  </conditionalFormatting>
  <conditionalFormatting sqref="E90">
    <cfRule type="cellIs" dxfId="5" priority="6" operator="greaterThan">
      <formula>0</formula>
    </cfRule>
  </conditionalFormatting>
  <conditionalFormatting sqref="B32:B35">
    <cfRule type="cellIs" dxfId="4" priority="2" operator="greaterThan">
      <formula>5000</formula>
    </cfRule>
    <cfRule type="cellIs" dxfId="3" priority="5" operator="greaterThan">
      <formula>5000</formula>
    </cfRule>
  </conditionalFormatting>
  <conditionalFormatting sqref="E32:E35">
    <cfRule type="cellIs" dxfId="2" priority="4" operator="greaterThan">
      <formula>5000</formula>
    </cfRule>
  </conditionalFormatting>
  <conditionalFormatting sqref="B32:B35 E32:E35">
    <cfRule type="cellIs" dxfId="1" priority="3" operator="greaterThan">
      <formula>5000</formula>
    </cfRule>
  </conditionalFormatting>
  <conditionalFormatting sqref="B116">
    <cfRule type="containsText" dxfId="0" priority="1" operator="containsText" text="DEFAULT">
      <formula>NOT(ISERROR(SEARCH("DEFAULT",B116)))</formula>
    </cfRule>
  </conditionalFormatting>
  <pageMargins left="0.7" right="0.7" top="0.75" bottom="0.75" header="0.3" footer="0.3"/>
  <pageSetup paperSize="5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LIST!$F$1:$F$3</xm:f>
          </x14:formula1>
          <xm:sqref>B116</xm:sqref>
        </x14:dataValidation>
        <x14:dataValidation type="list" allowBlank="1" showInputMessage="1" showErrorMessage="1">
          <x14:formula1>
            <xm:f>LIST!$A$1:$A$13</xm:f>
          </x14:formula1>
          <xm:sqref>E2</xm:sqref>
        </x14:dataValidation>
        <x14:dataValidation type="list" allowBlank="1" showInputMessage="1" showErrorMessage="1">
          <x14:formula1>
            <xm:f>LIST!$C$7</xm:f>
          </x14:formula1>
          <xm:sqref>B118:C118</xm:sqref>
        </x14:dataValidation>
        <x14:dataValidation type="list" allowBlank="1" showInputMessage="1" showErrorMessage="1">
          <x14:formula1>
            <xm:f>LIST!$A$21:$A$22</xm:f>
          </x14:formula1>
          <xm:sqref>E3 B3:B4 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2"/>
  <sheetViews>
    <sheetView topLeftCell="A21" workbookViewId="0">
      <selection activeCell="B38" sqref="B38"/>
    </sheetView>
  </sheetViews>
  <sheetFormatPr defaultRowHeight="15" x14ac:dyDescent="0.2"/>
  <cols>
    <col min="1" max="1" width="46.5703125" style="134" customWidth="1"/>
    <col min="2" max="9" width="32.5703125" style="134" customWidth="1"/>
    <col min="10" max="10" width="22.42578125" style="134" customWidth="1"/>
    <col min="11" max="16384" width="9.140625" style="134"/>
  </cols>
  <sheetData>
    <row r="1" spans="1:4" s="126" customFormat="1" ht="26.25" customHeight="1" thickBot="1" x14ac:dyDescent="0.25">
      <c r="A1" s="125" t="s">
        <v>20</v>
      </c>
      <c r="B1" s="409">
        <f>'Aug to Nov'!B1:D1</f>
        <v>0</v>
      </c>
      <c r="C1" s="409"/>
      <c r="D1" s="409"/>
    </row>
    <row r="2" spans="1:4" s="126" customFormat="1" ht="26.25" customHeight="1" thickBot="1" x14ac:dyDescent="0.25">
      <c r="A2" s="125" t="s">
        <v>22</v>
      </c>
      <c r="B2" s="410">
        <f>'Aug to Nov'!D109</f>
        <v>0</v>
      </c>
      <c r="C2" s="410"/>
      <c r="D2" s="410"/>
    </row>
    <row r="3" spans="1:4" s="126" customFormat="1" ht="26.25" customHeight="1" thickBot="1" x14ac:dyDescent="0.25">
      <c r="A3" s="125" t="s">
        <v>64</v>
      </c>
      <c r="B3" s="411"/>
      <c r="C3" s="411"/>
      <c r="D3" s="411"/>
    </row>
    <row r="4" spans="1:4" s="126" customFormat="1" ht="15.75" x14ac:dyDescent="0.2">
      <c r="A4" s="125"/>
      <c r="B4" s="127"/>
      <c r="C4" s="127"/>
      <c r="D4" s="127"/>
    </row>
    <row r="5" spans="1:4" s="126" customFormat="1" ht="15.75" x14ac:dyDescent="0.25">
      <c r="A5" s="128" t="s">
        <v>27</v>
      </c>
      <c r="B5" s="129">
        <f>'Aug to Nov'!H100</f>
        <v>100000</v>
      </c>
    </row>
    <row r="6" spans="1:4" s="126" customFormat="1" ht="15.75" x14ac:dyDescent="0.25">
      <c r="A6" s="128" t="s">
        <v>28</v>
      </c>
      <c r="B6" s="129">
        <f>'Aug to Nov'!H101</f>
        <v>0</v>
      </c>
    </row>
    <row r="7" spans="1:4" s="126" customFormat="1" ht="15.75" x14ac:dyDescent="0.25">
      <c r="A7" s="128" t="s">
        <v>85</v>
      </c>
      <c r="B7" s="129">
        <f>'Aug to Nov'!H102</f>
        <v>100000</v>
      </c>
    </row>
    <row r="8" spans="1:4" s="126" customFormat="1" x14ac:dyDescent="0.2"/>
    <row r="9" spans="1:4" s="126" customFormat="1" ht="15.75" x14ac:dyDescent="0.25">
      <c r="B9" s="130" t="s">
        <v>86</v>
      </c>
      <c r="C9" s="130" t="s">
        <v>87</v>
      </c>
      <c r="D9" s="130" t="s">
        <v>88</v>
      </c>
    </row>
    <row r="10" spans="1:4" s="126" customFormat="1" ht="15.75" x14ac:dyDescent="0.25">
      <c r="A10" s="128" t="s">
        <v>71</v>
      </c>
      <c r="B10" s="131">
        <f>'Aug to Nov'!B95</f>
        <v>0</v>
      </c>
      <c r="C10" s="132">
        <v>0</v>
      </c>
      <c r="D10" s="131">
        <f>B10-C10</f>
        <v>0</v>
      </c>
    </row>
    <row r="11" spans="1:4" ht="15.75" x14ac:dyDescent="0.25">
      <c r="A11" s="133" t="s">
        <v>72</v>
      </c>
      <c r="B11" s="131">
        <f>'Aug to Nov'!E95</f>
        <v>0</v>
      </c>
      <c r="C11" s="132">
        <v>0</v>
      </c>
      <c r="D11" s="131">
        <f t="shared" ref="D11:D17" si="0">B11-C11</f>
        <v>0</v>
      </c>
    </row>
    <row r="12" spans="1:4" ht="15.75" x14ac:dyDescent="0.25">
      <c r="A12" s="133" t="s">
        <v>73</v>
      </c>
      <c r="B12" s="131">
        <f>'Oct to Jan'!B95</f>
        <v>0</v>
      </c>
      <c r="C12" s="131">
        <f>'Aug to Nov'!H95</f>
        <v>0</v>
      </c>
      <c r="D12" s="131">
        <f t="shared" si="0"/>
        <v>0</v>
      </c>
    </row>
    <row r="13" spans="1:4" ht="15.75" x14ac:dyDescent="0.25">
      <c r="A13" s="133" t="s">
        <v>74</v>
      </c>
      <c r="B13" s="131">
        <f>'Oct to Jan'!E95</f>
        <v>0</v>
      </c>
      <c r="C13" s="131">
        <f>'Aug to Nov'!K95</f>
        <v>0</v>
      </c>
      <c r="D13" s="131">
        <f t="shared" si="0"/>
        <v>0</v>
      </c>
    </row>
    <row r="14" spans="1:4" ht="15.75" x14ac:dyDescent="0.25">
      <c r="A14" s="133" t="s">
        <v>75</v>
      </c>
      <c r="B14" s="131">
        <f>'Dec to Mar'!B95</f>
        <v>0</v>
      </c>
      <c r="C14" s="131">
        <f>'Oct to Jan'!H95</f>
        <v>0</v>
      </c>
      <c r="D14" s="131">
        <f t="shared" si="0"/>
        <v>0</v>
      </c>
    </row>
    <row r="15" spans="1:4" ht="15.75" x14ac:dyDescent="0.25">
      <c r="A15" s="133" t="s">
        <v>76</v>
      </c>
      <c r="B15" s="131">
        <f>'Dec to Mar'!E95</f>
        <v>0</v>
      </c>
      <c r="C15" s="131">
        <f>'Oct to Jan'!K95</f>
        <v>0</v>
      </c>
      <c r="D15" s="131">
        <f t="shared" si="0"/>
        <v>0</v>
      </c>
    </row>
    <row r="16" spans="1:4" ht="15.75" x14ac:dyDescent="0.25">
      <c r="A16" s="133" t="s">
        <v>77</v>
      </c>
      <c r="B16" s="131">
        <f>'Feb &amp; Mar'!B95</f>
        <v>0</v>
      </c>
      <c r="C16" s="131">
        <f>'Dec to Mar'!H95</f>
        <v>0</v>
      </c>
      <c r="D16" s="131">
        <f t="shared" si="0"/>
        <v>0</v>
      </c>
    </row>
    <row r="17" spans="1:5" ht="15.75" x14ac:dyDescent="0.25">
      <c r="A17" s="133" t="s">
        <v>78</v>
      </c>
      <c r="B17" s="131">
        <f>'Feb &amp; Mar'!E95</f>
        <v>0</v>
      </c>
      <c r="C17" s="131">
        <f>'Dec to Mar'!K95</f>
        <v>0</v>
      </c>
      <c r="D17" s="131">
        <f t="shared" si="0"/>
        <v>0</v>
      </c>
    </row>
    <row r="19" spans="1:5" ht="15.75" x14ac:dyDescent="0.25">
      <c r="B19" s="135" t="s">
        <v>80</v>
      </c>
      <c r="C19" s="135" t="s">
        <v>81</v>
      </c>
      <c r="D19" s="135" t="s">
        <v>85</v>
      </c>
    </row>
    <row r="20" spans="1:5" ht="15.75" x14ac:dyDescent="0.25">
      <c r="A20" s="133" t="s">
        <v>79</v>
      </c>
      <c r="B20" s="136"/>
      <c r="C20" s="137">
        <f>'Aug to Nov'!H103</f>
        <v>0</v>
      </c>
      <c r="D20" s="137">
        <f>'Aug to Nov'!H104</f>
        <v>100000</v>
      </c>
    </row>
    <row r="21" spans="1:5" ht="15.75" x14ac:dyDescent="0.25">
      <c r="A21" s="133" t="s">
        <v>82</v>
      </c>
      <c r="B21" s="136"/>
      <c r="C21" s="137">
        <f>'Oct to Jan'!G103</f>
        <v>0</v>
      </c>
      <c r="D21" s="137">
        <f>'Oct to Jan'!G104</f>
        <v>0</v>
      </c>
    </row>
    <row r="22" spans="1:5" ht="15.75" x14ac:dyDescent="0.25">
      <c r="A22" s="133" t="s">
        <v>83</v>
      </c>
      <c r="B22" s="136"/>
      <c r="C22" s="137">
        <f>'Dec to Mar'!G103</f>
        <v>0</v>
      </c>
      <c r="D22" s="137">
        <f>'Dec to Mar'!G104</f>
        <v>0</v>
      </c>
    </row>
    <row r="23" spans="1:5" ht="16.5" thickBot="1" x14ac:dyDescent="0.3">
      <c r="A23" s="133" t="s">
        <v>84</v>
      </c>
      <c r="B23" s="136"/>
      <c r="C23" s="138">
        <f>'Feb &amp; Mar'!D107</f>
        <v>0</v>
      </c>
      <c r="D23" s="138">
        <f>'Feb &amp; Mar'!D108</f>
        <v>0</v>
      </c>
    </row>
    <row r="24" spans="1:5" ht="16.5" thickTop="1" x14ac:dyDescent="0.25">
      <c r="A24" s="133"/>
      <c r="B24" s="139" t="s">
        <v>97</v>
      </c>
      <c r="C24" s="140">
        <f>SUM(C20:C23)</f>
        <v>0</v>
      </c>
      <c r="D24" s="140">
        <f>B7-C24</f>
        <v>100000</v>
      </c>
    </row>
    <row r="26" spans="1:5" ht="15.75" x14ac:dyDescent="0.25">
      <c r="B26" s="141" t="s">
        <v>91</v>
      </c>
      <c r="C26" s="141" t="s">
        <v>89</v>
      </c>
      <c r="D26" s="141" t="s">
        <v>90</v>
      </c>
      <c r="E26" s="141" t="s">
        <v>96</v>
      </c>
    </row>
    <row r="27" spans="1:5" ht="15.75" x14ac:dyDescent="0.25">
      <c r="A27" s="128" t="s">
        <v>71</v>
      </c>
      <c r="B27" s="142">
        <f>'Aug to Nov'!B28</f>
        <v>0</v>
      </c>
      <c r="C27" s="142">
        <f>'Aug to Nov'!B84</f>
        <v>0</v>
      </c>
      <c r="D27" s="142">
        <f>B27-C27</f>
        <v>0</v>
      </c>
      <c r="E27" s="142">
        <f>'Aug to Nov'!B91</f>
        <v>0</v>
      </c>
    </row>
    <row r="28" spans="1:5" ht="15.75" x14ac:dyDescent="0.25">
      <c r="A28" s="133" t="s">
        <v>72</v>
      </c>
      <c r="B28" s="142">
        <f>'Aug to Nov'!E28</f>
        <v>0</v>
      </c>
      <c r="C28" s="142">
        <f>'Aug to Nov'!E84</f>
        <v>0</v>
      </c>
      <c r="D28" s="142">
        <f t="shared" ref="D28:D34" si="1">B28-C28</f>
        <v>0</v>
      </c>
      <c r="E28" s="142">
        <f>'Aug to Nov'!E91</f>
        <v>0</v>
      </c>
    </row>
    <row r="29" spans="1:5" ht="15.75" x14ac:dyDescent="0.25">
      <c r="A29" s="133" t="s">
        <v>73</v>
      </c>
      <c r="B29" s="142">
        <f>'Oct to Jan'!B27</f>
        <v>0</v>
      </c>
      <c r="C29" s="142">
        <f>'Oct to Jan'!B84</f>
        <v>0</v>
      </c>
      <c r="D29" s="142">
        <f t="shared" si="1"/>
        <v>0</v>
      </c>
      <c r="E29" s="142">
        <f>'Oct to Jan'!B91</f>
        <v>0</v>
      </c>
    </row>
    <row r="30" spans="1:5" ht="15.75" x14ac:dyDescent="0.25">
      <c r="A30" s="133" t="s">
        <v>74</v>
      </c>
      <c r="B30" s="142">
        <f>'Oct to Jan'!E28</f>
        <v>0</v>
      </c>
      <c r="C30" s="142">
        <f>'Oct to Jan'!E84</f>
        <v>0</v>
      </c>
      <c r="D30" s="142">
        <f t="shared" si="1"/>
        <v>0</v>
      </c>
      <c r="E30" s="142">
        <f>'Oct to Jan'!E91</f>
        <v>0</v>
      </c>
    </row>
    <row r="31" spans="1:5" ht="15.75" x14ac:dyDescent="0.25">
      <c r="A31" s="133" t="s">
        <v>75</v>
      </c>
      <c r="B31" s="142">
        <f>'Dec to Mar'!B28</f>
        <v>0</v>
      </c>
      <c r="C31" s="142">
        <f>'Dec to Mar'!B84</f>
        <v>0</v>
      </c>
      <c r="D31" s="142">
        <f t="shared" si="1"/>
        <v>0</v>
      </c>
      <c r="E31" s="142">
        <f>'Dec to Mar'!B91</f>
        <v>0</v>
      </c>
    </row>
    <row r="32" spans="1:5" ht="15.75" x14ac:dyDescent="0.25">
      <c r="A32" s="133" t="s">
        <v>76</v>
      </c>
      <c r="B32" s="142">
        <f>'Dec to Mar'!E28</f>
        <v>0</v>
      </c>
      <c r="C32" s="142">
        <f>'Dec to Mar'!E84</f>
        <v>0</v>
      </c>
      <c r="D32" s="142">
        <f t="shared" si="1"/>
        <v>0</v>
      </c>
      <c r="E32" s="142">
        <f>'Dec to Mar'!E91</f>
        <v>0</v>
      </c>
    </row>
    <row r="33" spans="1:10" ht="15.75" x14ac:dyDescent="0.25">
      <c r="A33" s="133" t="s">
        <v>77</v>
      </c>
      <c r="B33" s="142">
        <f>'Feb &amp; Mar'!B28</f>
        <v>0</v>
      </c>
      <c r="C33" s="142">
        <f>'Feb &amp; Mar'!B84</f>
        <v>0</v>
      </c>
      <c r="D33" s="142">
        <f t="shared" si="1"/>
        <v>0</v>
      </c>
      <c r="E33" s="142">
        <f>'Feb &amp; Mar'!B91</f>
        <v>0</v>
      </c>
    </row>
    <row r="34" spans="1:10" ht="16.5" thickBot="1" x14ac:dyDescent="0.3">
      <c r="A34" s="133" t="s">
        <v>78</v>
      </c>
      <c r="B34" s="143">
        <f>'Feb &amp; Mar'!E28</f>
        <v>0</v>
      </c>
      <c r="C34" s="143">
        <f>'Feb &amp; Mar'!E84</f>
        <v>0</v>
      </c>
      <c r="D34" s="143">
        <f t="shared" si="1"/>
        <v>0</v>
      </c>
      <c r="E34" s="143">
        <f>'Feb &amp; Mar'!E91</f>
        <v>0</v>
      </c>
    </row>
    <row r="35" spans="1:10" ht="16.5" thickTop="1" x14ac:dyDescent="0.25">
      <c r="A35" s="133" t="s">
        <v>95</v>
      </c>
      <c r="B35" s="144">
        <f>SUM(B27:B34)</f>
        <v>0</v>
      </c>
      <c r="C35" s="144">
        <f>SUM(C27:C34)</f>
        <v>0</v>
      </c>
      <c r="D35" s="144">
        <f>SUM(D27:D34)</f>
        <v>0</v>
      </c>
      <c r="E35" s="144">
        <f>SUM(E27:E34)</f>
        <v>0</v>
      </c>
    </row>
    <row r="36" spans="1:10" s="295" customFormat="1" ht="15.75" x14ac:dyDescent="0.25"/>
    <row r="37" spans="1:10" s="295" customFormat="1" ht="15.75" x14ac:dyDescent="0.25">
      <c r="B37" s="295" t="s">
        <v>144</v>
      </c>
      <c r="C37" s="295" t="s">
        <v>145</v>
      </c>
      <c r="D37" s="295" t="s">
        <v>146</v>
      </c>
      <c r="E37" s="295" t="s">
        <v>147</v>
      </c>
      <c r="F37" s="295" t="s">
        <v>148</v>
      </c>
      <c r="G37" s="295" t="s">
        <v>149</v>
      </c>
      <c r="H37" s="295" t="s">
        <v>150</v>
      </c>
      <c r="I37" s="295" t="s">
        <v>151</v>
      </c>
      <c r="J37" s="295" t="s">
        <v>152</v>
      </c>
    </row>
    <row r="38" spans="1:10" ht="15.75" x14ac:dyDescent="0.2">
      <c r="A38" s="296" t="s">
        <v>134</v>
      </c>
      <c r="B38" s="298">
        <f>'Aug to Nov'!B53</f>
        <v>0</v>
      </c>
      <c r="C38" s="298">
        <f>'Aug to Nov'!E53</f>
        <v>0</v>
      </c>
      <c r="D38" s="298">
        <f>'Oct to Jan'!B53</f>
        <v>0</v>
      </c>
      <c r="E38" s="298">
        <f>'Oct to Jan'!E31</f>
        <v>0</v>
      </c>
      <c r="F38" s="298">
        <f>'Dec to Mar'!B53</f>
        <v>0</v>
      </c>
      <c r="G38" s="298">
        <f>'Dec to Mar'!E53</f>
        <v>0</v>
      </c>
      <c r="H38" s="298">
        <f>'Feb &amp; Mar'!B53</f>
        <v>0</v>
      </c>
      <c r="I38" s="298">
        <f>'Feb &amp; Mar'!E53</f>
        <v>0</v>
      </c>
      <c r="J38" s="298">
        <f>SUM(B38:I38)</f>
        <v>0</v>
      </c>
    </row>
    <row r="39" spans="1:10" ht="15.75" x14ac:dyDescent="0.2">
      <c r="A39" s="296" t="s">
        <v>135</v>
      </c>
      <c r="B39" s="298">
        <f>'Aug to Nov'!B54</f>
        <v>0</v>
      </c>
      <c r="C39" s="298">
        <f>'Aug to Nov'!E54</f>
        <v>0</v>
      </c>
      <c r="D39" s="298">
        <f>'Oct to Jan'!B54</f>
        <v>0</v>
      </c>
      <c r="E39" s="298">
        <f>'Oct to Jan'!E32</f>
        <v>0</v>
      </c>
      <c r="F39" s="298">
        <f>'Dec to Mar'!B54</f>
        <v>0</v>
      </c>
      <c r="G39" s="298">
        <f>'Dec to Mar'!E54</f>
        <v>0</v>
      </c>
      <c r="H39" s="298">
        <f>'Feb &amp; Mar'!B54</f>
        <v>0</v>
      </c>
      <c r="I39" s="298">
        <f>'Feb &amp; Mar'!E54</f>
        <v>0</v>
      </c>
      <c r="J39" s="298">
        <f t="shared" ref="J39:J52" si="2">SUM(B39:I39)</f>
        <v>0</v>
      </c>
    </row>
    <row r="40" spans="1:10" ht="15.75" x14ac:dyDescent="0.2">
      <c r="A40" s="296" t="s">
        <v>42</v>
      </c>
      <c r="B40" s="298">
        <f>'Aug to Nov'!B55</f>
        <v>0</v>
      </c>
      <c r="C40" s="298">
        <f>'Aug to Nov'!E55</f>
        <v>0</v>
      </c>
      <c r="D40" s="298">
        <f>'Oct to Jan'!B55</f>
        <v>0</v>
      </c>
      <c r="E40" s="298">
        <f>'Oct to Jan'!E33</f>
        <v>0</v>
      </c>
      <c r="F40" s="298">
        <f>'Dec to Mar'!B55</f>
        <v>0</v>
      </c>
      <c r="G40" s="298">
        <f>'Dec to Mar'!E55</f>
        <v>0</v>
      </c>
      <c r="H40" s="298">
        <f>'Feb &amp; Mar'!B55</f>
        <v>0</v>
      </c>
      <c r="I40" s="298">
        <f>'Feb &amp; Mar'!E55</f>
        <v>0</v>
      </c>
      <c r="J40" s="298">
        <f t="shared" si="2"/>
        <v>0</v>
      </c>
    </row>
    <row r="41" spans="1:10" ht="15.75" x14ac:dyDescent="0.2">
      <c r="A41" s="296" t="s">
        <v>141</v>
      </c>
      <c r="B41" s="298">
        <f>'Aug to Nov'!B56</f>
        <v>0</v>
      </c>
      <c r="C41" s="298">
        <f>'Aug to Nov'!E56</f>
        <v>0</v>
      </c>
      <c r="D41" s="298">
        <f>'Oct to Jan'!B56</f>
        <v>0</v>
      </c>
      <c r="E41" s="298">
        <f>'Oct to Jan'!E34</f>
        <v>0</v>
      </c>
      <c r="F41" s="298">
        <f>'Dec to Mar'!B56</f>
        <v>0</v>
      </c>
      <c r="G41" s="298">
        <f>'Dec to Mar'!E56</f>
        <v>0</v>
      </c>
      <c r="H41" s="298">
        <f>'Feb &amp; Mar'!B56</f>
        <v>0</v>
      </c>
      <c r="I41" s="298">
        <f>'Feb &amp; Mar'!E56</f>
        <v>0</v>
      </c>
      <c r="J41" s="298">
        <f t="shared" si="2"/>
        <v>0</v>
      </c>
    </row>
    <row r="42" spans="1:10" ht="15.75" x14ac:dyDescent="0.2">
      <c r="A42" s="296" t="s">
        <v>142</v>
      </c>
      <c r="B42" s="298">
        <f>'Aug to Nov'!B57</f>
        <v>0</v>
      </c>
      <c r="C42" s="298">
        <f>'Aug to Nov'!E57</f>
        <v>0</v>
      </c>
      <c r="D42" s="298">
        <f>'Oct to Jan'!B57</f>
        <v>0</v>
      </c>
      <c r="E42" s="298">
        <f>'Oct to Jan'!E35</f>
        <v>0</v>
      </c>
      <c r="F42" s="298">
        <f>'Dec to Mar'!B57</f>
        <v>0</v>
      </c>
      <c r="G42" s="298">
        <f>'Dec to Mar'!E57</f>
        <v>0</v>
      </c>
      <c r="H42" s="298">
        <f>'Feb &amp; Mar'!B57</f>
        <v>0</v>
      </c>
      <c r="I42" s="298">
        <f>'Feb &amp; Mar'!E57</f>
        <v>0</v>
      </c>
      <c r="J42" s="298">
        <f t="shared" si="2"/>
        <v>0</v>
      </c>
    </row>
    <row r="43" spans="1:10" ht="15.75" x14ac:dyDescent="0.2">
      <c r="A43" s="296" t="s">
        <v>4</v>
      </c>
      <c r="B43" s="298">
        <f>'Aug to Nov'!B58</f>
        <v>0</v>
      </c>
      <c r="C43" s="298">
        <f>'Aug to Nov'!E58</f>
        <v>0</v>
      </c>
      <c r="D43" s="298">
        <f>'Oct to Jan'!B58</f>
        <v>0</v>
      </c>
      <c r="E43" s="298">
        <f>'Oct to Jan'!E36</f>
        <v>0</v>
      </c>
      <c r="F43" s="298">
        <f>'Dec to Mar'!B58</f>
        <v>0</v>
      </c>
      <c r="G43" s="298">
        <f>'Dec to Mar'!E58</f>
        <v>0</v>
      </c>
      <c r="H43" s="298">
        <f>'Feb &amp; Mar'!B58</f>
        <v>0</v>
      </c>
      <c r="I43" s="298">
        <f>'Feb &amp; Mar'!E58</f>
        <v>0</v>
      </c>
      <c r="J43" s="298">
        <f t="shared" si="2"/>
        <v>0</v>
      </c>
    </row>
    <row r="44" spans="1:10" ht="15.75" x14ac:dyDescent="0.2">
      <c r="A44" s="296" t="s">
        <v>136</v>
      </c>
      <c r="B44" s="298">
        <f>'Aug to Nov'!B59</f>
        <v>0</v>
      </c>
      <c r="C44" s="298">
        <f>'Aug to Nov'!E59</f>
        <v>0</v>
      </c>
      <c r="D44" s="298">
        <f>'Oct to Jan'!B59</f>
        <v>0</v>
      </c>
      <c r="E44" s="298">
        <f>'Oct to Jan'!E37</f>
        <v>0</v>
      </c>
      <c r="F44" s="298">
        <f>'Dec to Mar'!B59</f>
        <v>0</v>
      </c>
      <c r="G44" s="298">
        <f>'Dec to Mar'!E59</f>
        <v>0</v>
      </c>
      <c r="H44" s="298">
        <f>'Feb &amp; Mar'!B59</f>
        <v>0</v>
      </c>
      <c r="I44" s="298">
        <f>'Feb &amp; Mar'!E59</f>
        <v>0</v>
      </c>
      <c r="J44" s="298">
        <f t="shared" si="2"/>
        <v>0</v>
      </c>
    </row>
    <row r="45" spans="1:10" ht="15.75" x14ac:dyDescent="0.2">
      <c r="A45" s="296" t="s">
        <v>39</v>
      </c>
      <c r="B45" s="298">
        <f>'Aug to Nov'!B60</f>
        <v>0</v>
      </c>
      <c r="C45" s="298">
        <f>'Aug to Nov'!E60</f>
        <v>0</v>
      </c>
      <c r="D45" s="298">
        <f>'Oct to Jan'!B60</f>
        <v>0</v>
      </c>
      <c r="E45" s="298">
        <f>'Oct to Jan'!E38</f>
        <v>0</v>
      </c>
      <c r="F45" s="298">
        <f>'Dec to Mar'!B60</f>
        <v>0</v>
      </c>
      <c r="G45" s="298">
        <f>'Dec to Mar'!E60</f>
        <v>0</v>
      </c>
      <c r="H45" s="298">
        <f>'Feb &amp; Mar'!B60</f>
        <v>0</v>
      </c>
      <c r="I45" s="298">
        <f>'Feb &amp; Mar'!E60</f>
        <v>0</v>
      </c>
      <c r="J45" s="298">
        <f t="shared" si="2"/>
        <v>0</v>
      </c>
    </row>
    <row r="46" spans="1:10" ht="15.75" x14ac:dyDescent="0.2">
      <c r="A46" s="296" t="s">
        <v>5</v>
      </c>
      <c r="B46" s="298">
        <f>'Aug to Nov'!B61</f>
        <v>0</v>
      </c>
      <c r="C46" s="298">
        <f>'Aug to Nov'!E61</f>
        <v>0</v>
      </c>
      <c r="D46" s="298">
        <f>'Oct to Jan'!B61</f>
        <v>0</v>
      </c>
      <c r="E46" s="298">
        <f>'Oct to Jan'!E39</f>
        <v>0</v>
      </c>
      <c r="F46" s="298">
        <f>'Dec to Mar'!B61</f>
        <v>0</v>
      </c>
      <c r="G46" s="298">
        <f>'Dec to Mar'!E61</f>
        <v>0</v>
      </c>
      <c r="H46" s="298">
        <f>'Feb &amp; Mar'!B61</f>
        <v>0</v>
      </c>
      <c r="I46" s="298">
        <f>'Feb &amp; Mar'!E61</f>
        <v>0</v>
      </c>
      <c r="J46" s="298">
        <f t="shared" si="2"/>
        <v>0</v>
      </c>
    </row>
    <row r="47" spans="1:10" ht="15.75" x14ac:dyDescent="0.2">
      <c r="A47" s="296" t="s">
        <v>137</v>
      </c>
      <c r="B47" s="298">
        <f>'Aug to Nov'!B62</f>
        <v>0</v>
      </c>
      <c r="C47" s="298">
        <f>'Aug to Nov'!E62</f>
        <v>0</v>
      </c>
      <c r="D47" s="298">
        <f>'Oct to Jan'!B62</f>
        <v>0</v>
      </c>
      <c r="E47" s="298">
        <f>'Oct to Jan'!E40</f>
        <v>0</v>
      </c>
      <c r="F47" s="298">
        <f>'Dec to Mar'!B62</f>
        <v>0</v>
      </c>
      <c r="G47" s="298">
        <f>'Dec to Mar'!E62</f>
        <v>0</v>
      </c>
      <c r="H47" s="298">
        <f>'Feb &amp; Mar'!B62</f>
        <v>0</v>
      </c>
      <c r="I47" s="298">
        <f>'Feb &amp; Mar'!E62</f>
        <v>0</v>
      </c>
      <c r="J47" s="298">
        <f t="shared" si="2"/>
        <v>0</v>
      </c>
    </row>
    <row r="48" spans="1:10" ht="15.75" x14ac:dyDescent="0.2">
      <c r="A48" s="296" t="s">
        <v>40</v>
      </c>
      <c r="B48" s="298">
        <f>'Aug to Nov'!B63</f>
        <v>0</v>
      </c>
      <c r="C48" s="298">
        <f>'Aug to Nov'!E63</f>
        <v>0</v>
      </c>
      <c r="D48" s="298">
        <f>'Oct to Jan'!B63</f>
        <v>0</v>
      </c>
      <c r="E48" s="298">
        <f>'Oct to Jan'!E41</f>
        <v>0</v>
      </c>
      <c r="F48" s="298">
        <f>'Dec to Mar'!B63</f>
        <v>0</v>
      </c>
      <c r="G48" s="298">
        <f>'Dec to Mar'!E63</f>
        <v>0</v>
      </c>
      <c r="H48" s="298">
        <f>'Feb &amp; Mar'!B63</f>
        <v>0</v>
      </c>
      <c r="I48" s="298">
        <f>'Feb &amp; Mar'!E63</f>
        <v>0</v>
      </c>
      <c r="J48" s="298">
        <f t="shared" si="2"/>
        <v>0</v>
      </c>
    </row>
    <row r="49" spans="1:10" ht="15.75" x14ac:dyDescent="0.2">
      <c r="A49" s="296" t="s">
        <v>41</v>
      </c>
      <c r="B49" s="298">
        <f>'Aug to Nov'!B64</f>
        <v>0</v>
      </c>
      <c r="C49" s="298">
        <f>'Aug to Nov'!E64</f>
        <v>0</v>
      </c>
      <c r="D49" s="298">
        <f>'Oct to Jan'!B64</f>
        <v>0</v>
      </c>
      <c r="E49" s="298">
        <f>'Oct to Jan'!E42</f>
        <v>0</v>
      </c>
      <c r="F49" s="298">
        <f>'Dec to Mar'!B64</f>
        <v>0</v>
      </c>
      <c r="G49" s="298">
        <f>'Dec to Mar'!E64</f>
        <v>0</v>
      </c>
      <c r="H49" s="298">
        <f>'Feb &amp; Mar'!B64</f>
        <v>0</v>
      </c>
      <c r="I49" s="298">
        <f>'Feb &amp; Mar'!E64</f>
        <v>0</v>
      </c>
      <c r="J49" s="298">
        <f t="shared" si="2"/>
        <v>0</v>
      </c>
    </row>
    <row r="50" spans="1:10" ht="15.75" x14ac:dyDescent="0.2">
      <c r="A50" s="296" t="s">
        <v>138</v>
      </c>
      <c r="B50" s="298">
        <f>'Aug to Nov'!B65</f>
        <v>0</v>
      </c>
      <c r="C50" s="298">
        <f>'Aug to Nov'!E65</f>
        <v>0</v>
      </c>
      <c r="D50" s="298">
        <f>'Oct to Jan'!B65</f>
        <v>0</v>
      </c>
      <c r="E50" s="298">
        <f>'Oct to Jan'!E43</f>
        <v>0</v>
      </c>
      <c r="F50" s="298">
        <f>'Dec to Mar'!B65</f>
        <v>0</v>
      </c>
      <c r="G50" s="298">
        <f>'Dec to Mar'!E65</f>
        <v>0</v>
      </c>
      <c r="H50" s="298">
        <f>'Feb &amp; Mar'!B65</f>
        <v>0</v>
      </c>
      <c r="I50" s="298">
        <f>'Feb &amp; Mar'!E65</f>
        <v>0</v>
      </c>
      <c r="J50" s="298">
        <f t="shared" si="2"/>
        <v>0</v>
      </c>
    </row>
    <row r="51" spans="1:10" ht="15.75" x14ac:dyDescent="0.2">
      <c r="A51" s="296" t="s">
        <v>139</v>
      </c>
      <c r="B51" s="298">
        <f>'Aug to Nov'!B66</f>
        <v>0</v>
      </c>
      <c r="C51" s="298">
        <f>'Aug to Nov'!E66</f>
        <v>0</v>
      </c>
      <c r="D51" s="298">
        <f>'Oct to Jan'!B66</f>
        <v>0</v>
      </c>
      <c r="E51" s="298">
        <f>'Oct to Jan'!E44</f>
        <v>0</v>
      </c>
      <c r="F51" s="298">
        <f>'Dec to Mar'!B66</f>
        <v>0</v>
      </c>
      <c r="G51" s="298">
        <f>'Dec to Mar'!E66</f>
        <v>0</v>
      </c>
      <c r="H51" s="298">
        <f>'Feb &amp; Mar'!B66</f>
        <v>0</v>
      </c>
      <c r="I51" s="298">
        <f>'Feb &amp; Mar'!E66</f>
        <v>0</v>
      </c>
      <c r="J51" s="298">
        <f t="shared" si="2"/>
        <v>0</v>
      </c>
    </row>
    <row r="52" spans="1:10" ht="15.75" x14ac:dyDescent="0.25">
      <c r="A52" s="297" t="s">
        <v>140</v>
      </c>
      <c r="B52" s="298">
        <f>'Aug to Nov'!B67</f>
        <v>0</v>
      </c>
      <c r="C52" s="298">
        <f>'Aug to Nov'!E67</f>
        <v>0</v>
      </c>
      <c r="D52" s="298">
        <f>'Oct to Jan'!B67</f>
        <v>0</v>
      </c>
      <c r="E52" s="298">
        <f>'Oct to Jan'!E45</f>
        <v>0</v>
      </c>
      <c r="F52" s="298">
        <f>'Dec to Mar'!B67</f>
        <v>0</v>
      </c>
      <c r="G52" s="298">
        <f>'Dec to Mar'!E67</f>
        <v>0</v>
      </c>
      <c r="H52" s="298">
        <f>'Feb &amp; Mar'!B67</f>
        <v>0</v>
      </c>
      <c r="I52" s="298">
        <f>'Feb &amp; Mar'!E67</f>
        <v>0</v>
      </c>
      <c r="J52" s="298">
        <f t="shared" si="2"/>
        <v>0</v>
      </c>
    </row>
  </sheetData>
  <sheetProtection selectLockedCells="1"/>
  <mergeCells count="3">
    <mergeCell ref="B1:D1"/>
    <mergeCell ref="B2:D2"/>
    <mergeCell ref="B3:D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LIST!$A$1:$A$13</xm:f>
          </x14:formula1>
          <xm:sqref>B4:D4</xm:sqref>
        </x14:dataValidation>
        <x14:dataValidation type="list" allowBlank="1" showInputMessage="1" showErrorMessage="1">
          <x14:formula1>
            <xm:f>LIST!$A$15:$A$19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</vt:lpstr>
      <vt:lpstr>Aug to Nov</vt:lpstr>
      <vt:lpstr>Oct to Jan</vt:lpstr>
      <vt:lpstr>Dec to Mar</vt:lpstr>
      <vt:lpstr>Feb &amp; Mar</vt:lpstr>
      <vt:lpstr>Summary</vt:lpstr>
      <vt:lpstr>'Aug to Nov'!Print_Area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Shirley.Ng</dc:creator>
  <cp:lastModifiedBy>Deborah.Lemaire</cp:lastModifiedBy>
  <cp:lastPrinted>2020-10-28T00:13:07Z</cp:lastPrinted>
  <dcterms:created xsi:type="dcterms:W3CDTF">2020-10-15T22:00:12Z</dcterms:created>
  <dcterms:modified xsi:type="dcterms:W3CDTF">2020-12-04T17:01:28Z</dcterms:modified>
</cp:coreProperties>
</file>